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jandro\Desktop\EAST INVERSORES\"/>
    </mc:Choice>
  </mc:AlternateContent>
  <bookViews>
    <workbookView xWindow="0" yWindow="0" windowWidth="28800" windowHeight="11835" activeTab="1"/>
  </bookViews>
  <sheets>
    <sheet name="INCIDENCIA SOLAR" sheetId="2" r:id="rId1"/>
    <sheet name="CALCULO DE SISTEMA" sheetId="1" r:id="rId2"/>
    <sheet name="MONTAJES" sheetId="11" state="hidden" r:id="rId3"/>
    <sheet name="MODULOS FV" sheetId="10" state="hidden" r:id="rId4"/>
    <sheet name="CONTROLADORES " sheetId="5" state="hidden" r:id="rId5"/>
    <sheet name="BATERIAS" sheetId="8" state="hidden" r:id="rId6"/>
    <sheet name="GABINETES" sheetId="9" state="hidden" r:id="rId7"/>
    <sheet name="INVERSORES" sheetId="6" state="hidden" r:id="rId8"/>
    <sheet name="INVERSORES-CARGADORES" sheetId="7" state="hidden" r:id="rId9"/>
    <sheet name="ACCESORIOS" sheetId="12" state="hidden" r:id="rId10"/>
  </sheets>
  <definedNames>
    <definedName name="ACCESORIOS" localSheetId="1">ACCESORIOS!$A$1:$A$10</definedName>
    <definedName name="BATERIAS" localSheetId="1">BATERIAS!$A$2:$A$6</definedName>
    <definedName name="BATERIAS1" localSheetId="1">BATERIAS!$A$1:$A$6</definedName>
    <definedName name="CARGADORES" localSheetId="1">'INVERSORES-CARGADORES'!$A$2:$A$15</definedName>
    <definedName name="CARGADORES1" localSheetId="1">'INVERSORES-CARGADORES'!$A$1:$A$15</definedName>
    <definedName name="CONTROLADORES" comment="EL CONTROLADOR SE SELECCIONA EN BASE AL AMPERAJE DEL ARREGLO FOTOVOLTAICO. EL INVERSOR NO SE CONECTA AL CONTROLADOR." localSheetId="1">'CONTROLADORES '!$A$2:$A$9</definedName>
    <definedName name="CONTROLADORES" localSheetId="4">'CONTROLADORES '!$A$2:$A$9</definedName>
    <definedName name="CONTROLADORES" comment="EL CONTROLADOR SE SELECCIONA EN BASE AL AMPERAJE DEL ARREGLO FOTOVOLTAICO. NINGUN INVERSOR SE DEBE CONECTAR AL CONTROLADOR DE CARGA.">'CONTROLADORES '!$A$2:$A$9</definedName>
    <definedName name="CONTROLADORES1" localSheetId="1">'CONTROLADORES '!$A$2:$A$28</definedName>
    <definedName name="CONTROLADORES2" localSheetId="1">'CONTROLADORES '!$A$1:$A$28</definedName>
    <definedName name="GABINETES" localSheetId="1">GABINETES!$A$1:$A$9</definedName>
    <definedName name="INVERSORES" localSheetId="1">INVERSORES!$A$2:$A$17</definedName>
    <definedName name="INVERSORES1" localSheetId="1">INVERSORES!$A$1:$A$17</definedName>
    <definedName name="INVERSORES2" localSheetId="1">INVERSORES!$A$1:$A$17</definedName>
    <definedName name="MODULOSFV" localSheetId="1">'MODULOS FV'!$A$2:$A$7</definedName>
    <definedName name="MODULOSFV1" localSheetId="1">'MODULOS FV'!$A$1:$A$7</definedName>
    <definedName name="MONTAJES" localSheetId="1">MONTAJES!$A$1:$A$7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 l="1"/>
  <c r="F10" i="1"/>
  <c r="F11" i="1"/>
  <c r="F12" i="1"/>
  <c r="F13" i="1"/>
  <c r="F14" i="1"/>
  <c r="F15" i="1"/>
  <c r="F16" i="1"/>
  <c r="F17" i="1"/>
  <c r="F18" i="1"/>
  <c r="F19" i="1"/>
  <c r="F20" i="1"/>
  <c r="F21" i="1"/>
  <c r="F22" i="1"/>
  <c r="F23" i="1"/>
  <c r="G9" i="1"/>
  <c r="F9" i="1"/>
  <c r="G10" i="1" l="1"/>
  <c r="G11" i="1"/>
  <c r="G12" i="1"/>
  <c r="G13" i="1"/>
  <c r="G14" i="1"/>
  <c r="G15" i="1"/>
  <c r="G16" i="1"/>
  <c r="G17" i="1"/>
  <c r="G18" i="1"/>
  <c r="G19" i="1"/>
  <c r="G20" i="1"/>
  <c r="G21" i="1"/>
  <c r="G22" i="1"/>
  <c r="G23" i="1"/>
  <c r="G24" i="1" l="1"/>
  <c r="F24" i="1"/>
  <c r="J8" i="1" l="1"/>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K8" i="1" l="1"/>
</calcChain>
</file>

<file path=xl/sharedStrings.xml><?xml version="1.0" encoding="utf-8"?>
<sst xmlns="http://schemas.openxmlformats.org/spreadsheetml/2006/main" count="194" uniqueCount="177">
  <si>
    <t xml:space="preserve"> </t>
  </si>
  <si>
    <t>TABLA DE CONSUMOS POR DÍA</t>
  </si>
  <si>
    <t>CANT</t>
  </si>
  <si>
    <t>MODELO</t>
  </si>
  <si>
    <t>CONSUMO (WATT)</t>
  </si>
  <si>
    <t>HORAS OPERACIÓN</t>
  </si>
  <si>
    <t>CONSUMO POR HORA</t>
  </si>
  <si>
    <t>CONSUMO TOTAL</t>
  </si>
  <si>
    <t>TOTAL</t>
  </si>
  <si>
    <t>NASA Surface meteorology and Solar Energy</t>
  </si>
  <si>
    <t>HORAS PICO SOLARES POR MES.</t>
  </si>
  <si>
    <t>ESTADO DE LA REP. MEXICANA.</t>
  </si>
  <si>
    <t>enero</t>
  </si>
  <si>
    <t>febrero</t>
  </si>
  <si>
    <t>marzo</t>
  </si>
  <si>
    <t>abril</t>
  </si>
  <si>
    <t>mayo</t>
  </si>
  <si>
    <t>junio</t>
  </si>
  <si>
    <t>julio</t>
  </si>
  <si>
    <t>agosto</t>
  </si>
  <si>
    <t>septiembre</t>
  </si>
  <si>
    <t>octubre</t>
  </si>
  <si>
    <t>noviembre</t>
  </si>
  <si>
    <t>diciembre</t>
  </si>
  <si>
    <t>INCIDENCIA SOLAR PROMEDIO DIARIO ANUAL kWh/m2/d</t>
  </si>
  <si>
    <t>B.C NORTE</t>
  </si>
  <si>
    <t>B.C SUR</t>
  </si>
  <si>
    <t xml:space="preserve">SONORA </t>
  </si>
  <si>
    <t>CHIHUAHUA</t>
  </si>
  <si>
    <t>SINALOA</t>
  </si>
  <si>
    <t>DURANGO</t>
  </si>
  <si>
    <t>NAYARIT</t>
  </si>
  <si>
    <t>ZACATECAS</t>
  </si>
  <si>
    <t>COAHUILA</t>
  </si>
  <si>
    <t>NUEVO LEON</t>
  </si>
  <si>
    <t>TAMAULIPAS</t>
  </si>
  <si>
    <t>SAN LUIS POTOSI</t>
  </si>
  <si>
    <t>AGUASCALIENTES</t>
  </si>
  <si>
    <t>JALISCO</t>
  </si>
  <si>
    <t>COLIMA</t>
  </si>
  <si>
    <t>GUANAJUATO</t>
  </si>
  <si>
    <t>QUERETARO</t>
  </si>
  <si>
    <t>VERACRUZ</t>
  </si>
  <si>
    <t>HIDALGO</t>
  </si>
  <si>
    <t>MORELOS</t>
  </si>
  <si>
    <t>MICHOACAN</t>
  </si>
  <si>
    <t>MÉXICO DF</t>
  </si>
  <si>
    <t>ESTADO DE MÉXICO</t>
  </si>
  <si>
    <t>GUERRERO</t>
  </si>
  <si>
    <t>TLAXCALA</t>
  </si>
  <si>
    <t>PUEBLA</t>
  </si>
  <si>
    <t>OAXACA</t>
  </si>
  <si>
    <t>TABASCO</t>
  </si>
  <si>
    <t>CHIAPAS</t>
  </si>
  <si>
    <t>CAMPECHE</t>
  </si>
  <si>
    <t>QUINTANA ROO</t>
  </si>
  <si>
    <t>YUCATAN</t>
  </si>
  <si>
    <t>BARRA DE PARAMETROS</t>
  </si>
  <si>
    <t>MODULO FV</t>
  </si>
  <si>
    <t xml:space="preserve">BATERIA </t>
  </si>
  <si>
    <t>AUTONOMIA</t>
  </si>
  <si>
    <t>HRS. INCIDENCIA</t>
  </si>
  <si>
    <r>
      <t xml:space="preserve">1.- </t>
    </r>
    <r>
      <rPr>
        <sz val="11"/>
        <color theme="1"/>
        <rFont val="Calibri"/>
        <family val="2"/>
        <scheme val="minor"/>
      </rPr>
      <t>Escriba el nombre del dispositivo a energizar en la tabla de consumos en la sección MODELO y la cantidad de dispositivos de la misma clase en la sección de CANTIDAD.</t>
    </r>
  </si>
  <si>
    <r>
      <t xml:space="preserve">3.- </t>
    </r>
    <r>
      <rPr>
        <sz val="11"/>
        <color theme="1"/>
        <rFont val="Calibri"/>
        <family val="2"/>
        <scheme val="minor"/>
      </rPr>
      <t>Pregunte a su cliente cuanto tiempo utilizará al día el dispositivo a energizar. Colocar el tiempo en la sección HORAS DE OPERACIÓN.</t>
    </r>
  </si>
  <si>
    <t>CANTIDAD DE MODULOS FV</t>
  </si>
  <si>
    <t>CANTIDAD DE BATERIAS</t>
  </si>
  <si>
    <r>
      <t xml:space="preserve">7.- </t>
    </r>
    <r>
      <rPr>
        <sz val="11"/>
        <color theme="1"/>
        <rFont val="Calibri"/>
        <family val="2"/>
        <scheme val="minor"/>
      </rPr>
      <t>Ingrese la capacidad del módulo FV en watt de potencia en la sección de MÓDULO FV.</t>
    </r>
  </si>
  <si>
    <r>
      <t>4.</t>
    </r>
    <r>
      <rPr>
        <sz val="11"/>
        <color theme="1"/>
        <rFont val="Calibri"/>
        <family val="2"/>
        <scheme val="minor"/>
      </rPr>
      <t>- En la barra de parámetros, seleccioné la incidencia mínima solar  de su estado, el mes de Diciembre es el optimo para un sistema aislado.</t>
    </r>
  </si>
  <si>
    <r>
      <t xml:space="preserve">2.- </t>
    </r>
    <r>
      <rPr>
        <sz val="11"/>
        <color theme="1"/>
        <rFont val="Calibri"/>
        <family val="2"/>
        <scheme val="minor"/>
      </rPr>
      <t>En el dispositivo a energizar identifique el consumo en watts, en la ficha técnica técnica lo encontrará como POWER CONSUMPTION y coloque el dato en el espacio de CONSUMO WATT.</t>
    </r>
  </si>
  <si>
    <t>8.- La cantidad de baterías es la total a utilizar en su sistema, si el arreglo lo desea en 12 Vcd. Conecte en paralelo. Si el arreglo será en 24 V realice una conexión serie. Si tiene dudas con respecto a esta instrucción, favor de ir al diagrama de conexión serie, paralelo y serie-paralelo.</t>
  </si>
  <si>
    <t>10.- El controlador de carga se selecciona en base al amperaje de corto circuito del modulo FV (Isc). Recuerde que si el arreglo esta en  conexión paralelo el amperaje se multiplica por el numero de módulos. Si el arreglo esta en serie el amperaje se comporta igual en la serie, pero el voltaje se multiplica por el numero de módulos. Tanto el arreglo FV como el banco de baterías debe ser en el mismo voltaje.</t>
  </si>
  <si>
    <t>INSTRUCCIONES.</t>
  </si>
  <si>
    <r>
      <t xml:space="preserve">5.- </t>
    </r>
    <r>
      <rPr>
        <sz val="11"/>
        <color theme="1"/>
        <rFont val="Calibri"/>
        <family val="2"/>
        <scheme val="minor"/>
      </rPr>
      <t>Elija los días de autonomía  en base a sus necesidades y criterio de uso en sus dispositivos. Agregue la cantidad de días en la barra de parámetros en la sección de AUTONOMÍA.</t>
    </r>
  </si>
  <si>
    <r>
      <t xml:space="preserve">6.- </t>
    </r>
    <r>
      <rPr>
        <sz val="11"/>
        <color theme="1"/>
        <rFont val="Calibri"/>
        <family val="2"/>
        <scheme val="minor"/>
      </rPr>
      <t>Seleccione los Ampere hora de la batería que utilizará y coloque el la barra de parametros en BATERIA.</t>
    </r>
  </si>
  <si>
    <t xml:space="preserve">9.- En la cantidad de módulos FV son los requeridos en la capacidad que seleccionó, recuerde que los PROSE10-15012  son de 12 Vcd, los PROSE230W son de 48 V cd y los PROSE25024 son de 24 Vcd. Todos ellos son poli cristalino. </t>
  </si>
  <si>
    <t>CONTROLADORES</t>
  </si>
  <si>
    <t>LS3024B: CONTROLADOR 12/24VCD  30A</t>
  </si>
  <si>
    <t>LS2024B: CONTROLADOR 12/24VCD  20A</t>
  </si>
  <si>
    <t>LS1024B: CONTROLADOR 12/24VCD  10A</t>
  </si>
  <si>
    <t>SG-4: REGULADOR DE CARGA 12VCD  4.5A SOLO CARGA</t>
  </si>
  <si>
    <t>SHS-10: CONTROLADOR 12VCD 10A</t>
  </si>
  <si>
    <t>SL10L24V: TEMPOCONTROLADOR 24VCD 10A</t>
  </si>
  <si>
    <t>SL20L12V: TEMPOCONTROLADOR 12VCD 20A</t>
  </si>
  <si>
    <t>SL10L12V: TEMPOCONTROLADOR 12VCD 10A</t>
  </si>
  <si>
    <t>PS15M: CONTROLADOR 12/24VCD 15A</t>
  </si>
  <si>
    <t>PS30M: CONTROLADOR 12/24VCD 30A</t>
  </si>
  <si>
    <t>SS20L24V: CONTROLADOR 24VCD  20A</t>
  </si>
  <si>
    <t>SS20L12V: CONTROLADOR 12VCD  20A</t>
  </si>
  <si>
    <t>SS10L24V: CONTROLADOR 24VCD  10A</t>
  </si>
  <si>
    <t>SS10L12V: CONTROLADOR 12VCD 10A</t>
  </si>
  <si>
    <t>TSMPPT60: CONTROLADOR  12/24/48VCD  60A</t>
  </si>
  <si>
    <t>TSMPPT45: CONTROLADOR 12/24/48VCD  45A</t>
  </si>
  <si>
    <t>TS60: CONTROLADOR  12/24/48VCD   60A</t>
  </si>
  <si>
    <t>TS45: CONTROLADOR  12/24/48VCD   45A</t>
  </si>
  <si>
    <t>VS1024BN: CONTROLADOR 12/24VCD  10A</t>
  </si>
  <si>
    <t>VS2024BN: CONTROLADOR 12/24VCD  20A</t>
  </si>
  <si>
    <t>VS3024BN: CONTROLADOR 12/24VCD  30A</t>
  </si>
  <si>
    <t>SCI110: CONTROLADOR DE 12VCD   10A</t>
  </si>
  <si>
    <t>SCI120: CONTROLADOR DE 12VCD   20A</t>
  </si>
  <si>
    <t>SCI220: CONTROLADOR DE 24VCD   20A</t>
  </si>
  <si>
    <t>SCI130: CONTROLADOR DE 12VCD   30A</t>
  </si>
  <si>
    <t xml:space="preserve">SCT120MC:  TEMPOCONTROLADOR 12VCD   20A </t>
  </si>
  <si>
    <t xml:space="preserve">SCT220MC:  TEMPOCONTROLADOR 24VCD   20A </t>
  </si>
  <si>
    <t>EPI30012: 12VCD - 300W - 115VCA  ONDA PURA 60HZ</t>
  </si>
  <si>
    <t>EPI60012: 12VCD - 600W - 115VCA  ONDA PURA 60HZ</t>
  </si>
  <si>
    <t>EPI100024: 24VCD - 1000W - 115VCA  ONDA PURA 60HZ</t>
  </si>
  <si>
    <t>EPI200024: 24VCD - 2000W - 115VCA  ONDA PURA 60HZ</t>
  </si>
  <si>
    <t>SI300115VUL: 12VCD - 300W - 115VCA ONDA PURA 60HZ</t>
  </si>
  <si>
    <t>PST12012: 12VCD - 120W - 120VCA ONDA PURA 60HZ</t>
  </si>
  <si>
    <t>PST30012: 12VCD - 300W - 120VCA ONDA PURA 60HZ</t>
  </si>
  <si>
    <t>PST60012: 12VCD - 600W - 120VCA ONDA PURA 60HZ</t>
  </si>
  <si>
    <t>PST100012: 12VCD - 1000W - 120VCA ONDA PURA 60HZ</t>
  </si>
  <si>
    <t>PST30024: 24VCD - 300W - 120VCA ONDA PURA 60HZ</t>
  </si>
  <si>
    <t>PSE12175A: 12VCD - 1750W - 120VCA ONDA MODIFICADA 60HZ</t>
  </si>
  <si>
    <t>PSE12125A: 12VCD - 1250W - 120VCA ONDA MODIFICADA 60HZ</t>
  </si>
  <si>
    <t>SAM25012: 12VCD - 250W - 120VCA ONDA MODIFICADA 60HZ</t>
  </si>
  <si>
    <t>SAM45012: 12VCD - 450W - 120VCA ONDA MODIFICADA 60HZ</t>
  </si>
  <si>
    <t>SAM80012: 12VCD - 800W - 120VCA ONDA MODIFICADA 60HZ</t>
  </si>
  <si>
    <t>SAM3000: 12VCD - 3000W - 120VCA ONDA MODIFICADA 60HZ</t>
  </si>
  <si>
    <t>EPI200048: 48VCD - 2000W - 120VCA ONDA PURA 60HZ</t>
  </si>
  <si>
    <t>EPI3000192: 192VCD - 3000W - 220VCA ONDA PURA 60HZ</t>
  </si>
  <si>
    <t>EPI5000192: 192VCD - 5000W - 220VCA ONDA PURA 60HZ</t>
  </si>
  <si>
    <t>EVO2212: 12VCD - 1300W - 120VCA - ONDA PURA 60HZ</t>
  </si>
  <si>
    <t>EVO2212E: 12VCD - 1300W - 220VCA - ONDA PURA 60HZ</t>
  </si>
  <si>
    <t>EVO2224: 24VCD - 1300W - 120VCA - ONDA PURA 60HZ</t>
  </si>
  <si>
    <t>EVO3012: 12VCD - 1500W - 120VCA - ONDA PURA 60HZ</t>
  </si>
  <si>
    <t>EVO3012E: 12VCD - 1500W - 220VCA - ONDA PURA 60HZ</t>
  </si>
  <si>
    <t>EVO2224E: 24VCD - 1300W - 220VCA - ONDA PURA 60HZ</t>
  </si>
  <si>
    <t>EVO4024: 24VCD - 2200W - 120VCA - ONDA PURA 60HZ</t>
  </si>
  <si>
    <t>EVO4024E: 24VCD - 2200W - 220VCA - ONDA PURA 60HZ</t>
  </si>
  <si>
    <t xml:space="preserve">KITEPI2000: SOLUCION COMPLETA PARA 2000W </t>
  </si>
  <si>
    <t xml:space="preserve">KITEPI3000: SOLUCION COMPLETA PARA 3000W </t>
  </si>
  <si>
    <t xml:space="preserve">KITEPI5000: SOLUCION COMPLETA PARA 5000W </t>
  </si>
  <si>
    <t>INVERSORES/CARGADORES</t>
  </si>
  <si>
    <t>LISTAS DE MATERIALES.</t>
  </si>
  <si>
    <t>BATERIAS</t>
  </si>
  <si>
    <t>GABINETES</t>
  </si>
  <si>
    <t>MONTAJES</t>
  </si>
  <si>
    <t>ACCESORIOS</t>
  </si>
  <si>
    <t>PL4012: 40Ah   12VCD AGM VRLA</t>
  </si>
  <si>
    <t>ASBP110A: 110Ah   12VCD AGM VRLA</t>
  </si>
  <si>
    <t>PL100D12: 100Ah   12VCD AGM VRLA</t>
  </si>
  <si>
    <t>PL110D12: 110Ah   12VCD AGM VRLA</t>
  </si>
  <si>
    <t>PV27DC: 86Ah   12VCD   GEL</t>
  </si>
  <si>
    <t>SELECCIONE</t>
  </si>
  <si>
    <t>INVERSOR</t>
  </si>
  <si>
    <t>SYG028: PARA 1 BATERIA PV27DC   O  PL110D12</t>
  </si>
  <si>
    <t>SVR1419: PARA 2 BATERIAS PV27DC   O  PL110D12</t>
  </si>
  <si>
    <t>SYG180V2: PARA 12 BATERIAS   O  PL110D12</t>
  </si>
  <si>
    <t>SYG180CH: JAULA PARA 12 BATERIAS DENTRO DEL PL110D12</t>
  </si>
  <si>
    <t>SYG160: PARA 6 BATERIAS PL110D12</t>
  </si>
  <si>
    <t>GT002: PARA 2 BATERIAS PL110D12 EN POSTE</t>
  </si>
  <si>
    <t>GT003: PARA 3 BATERIAS PL110D12</t>
  </si>
  <si>
    <t>MP1419V3: MONTAJE EN POSTE PARA GABINETE SVR1419</t>
  </si>
  <si>
    <t>PROSE15012: MODULO FV DE 150W 12VCD - 9.02A (Isc)</t>
  </si>
  <si>
    <t>PROSE12512: MODULO FV DE 125W 12 VCD - 7.5A  (Isc)</t>
  </si>
  <si>
    <t>PROSE8512: MODULO FV DE 85W  12VCD - 5.12A (Isc)</t>
  </si>
  <si>
    <t>PROSE5012: MODULO FV DE 50W  12VCD - 3.01A (Isc)</t>
  </si>
  <si>
    <t>PROSE1012: MODULO FV DE 10W  12VCD - 0.6A (Isc)</t>
  </si>
  <si>
    <t>PROSE25024: MODULO FV DE 250W  24VCD - 8.77A (Isc)</t>
  </si>
  <si>
    <t>SSFL: MONTAJE EN PISO  PARA 1 MODULO PROSE 8512, PROSE12512 O 2 MODULOS PROSE8512 CON KIT SSPBKIT.</t>
  </si>
  <si>
    <t>SSFG: MONTAJE EN PISO PARA 1 MODULO PROSE-15012  O  PROSE25024</t>
  </si>
  <si>
    <t>SSPBKIT: KIT DE TORNILLOS PARA MODUOS FV EN MONTAJES DE SYSCOM</t>
  </si>
  <si>
    <t>SSFM: MONTAJE EN PISO PARA 1 MODULO PROSE1012, PROSE5012  O  2 MODULOS PRSOE5012</t>
  </si>
  <si>
    <t>EIMS2502: MONTAJE EN PISO PARA 3 MODULOS PROSE15012  O  2 PROSE25024</t>
  </si>
  <si>
    <t>SSPBLV5: MONTAJE PARA POSTE PARA 2 MODULOS PROSE8512, PROSE12512 O PROSE15012</t>
  </si>
  <si>
    <t>POSECA01: PAR DE CONECTORES SENCILLOS MC4.</t>
  </si>
  <si>
    <t>POSECB02: PAR DE CONECTORES DOBLES PARA CONEXIONES EN PARALELO.</t>
  </si>
  <si>
    <t>LA302DC: PROTECTOR DE PICOS PARA SISTEMAS FOTOVLTAICOS TIPO ISLA</t>
  </si>
  <si>
    <t>SLY296RED: CABLE ELECTRICO 8 AWG  COLOR ROJO.</t>
  </si>
  <si>
    <t>SLY296BLK: CABLE ELECTRICO 8 AWG  COLOR NEGRO.</t>
  </si>
  <si>
    <t>SLY304RED: CABLE ELECTRICO 10 AWG  COLOR ROJO.</t>
  </si>
  <si>
    <t>SLY304BLK: CABLE ELECTRICO 10 AWG  COLOR NEGRO.</t>
  </si>
  <si>
    <t>SLY296GRN: CABLE ELECTRICO 8 AWG  COLOR VERDE.</t>
  </si>
  <si>
    <t>SLY304GRN: CABLE ELECTRICO 10 AWG  COLOR VERDE.</t>
  </si>
  <si>
    <t xml:space="preserve">DÍAS DE ATONOMÍA </t>
  </si>
  <si>
    <t>MODULOS FV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</si>
</sst>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b/>
      <sz val="11"/>
      <color theme="1"/>
      <name val="Calibri"/>
      <family val="2"/>
      <scheme val="minor"/>
    </font>
    <font>
      <b/>
      <sz val="9"/>
      <color theme="1"/>
      <name val="Calibri"/>
      <family val="2"/>
      <scheme val="minor"/>
    </font>
    <font>
      <u/>
      <sz val="11"/>
      <color theme="10"/>
      <name val="Calibri"/>
      <family val="2"/>
    </font>
    <font>
      <sz val="9"/>
      <color theme="1"/>
      <name val="Calibri"/>
      <family val="2"/>
      <scheme val="minor"/>
    </font>
    <font>
      <sz val="8"/>
      <color theme="1"/>
      <name val="Calibri"/>
      <family val="2"/>
      <scheme val="minor"/>
    </font>
    <font>
      <b/>
      <sz val="8"/>
      <color theme="0"/>
      <name val="Calibri"/>
      <family val="2"/>
      <scheme val="minor"/>
    </font>
    <font>
      <sz val="8"/>
      <color theme="0"/>
      <name val="Calibri"/>
      <family val="2"/>
      <scheme val="minor"/>
    </font>
    <font>
      <b/>
      <sz val="8"/>
      <color theme="1"/>
      <name val="Calibri"/>
      <family val="2"/>
      <scheme val="minor"/>
    </font>
    <font>
      <sz val="10"/>
      <color theme="1"/>
      <name val="Calibri"/>
      <family val="2"/>
      <scheme val="minor"/>
    </font>
    <font>
      <sz val="10"/>
      <color theme="0"/>
      <name val="Calibri"/>
      <family val="2"/>
      <scheme val="minor"/>
    </font>
    <font>
      <b/>
      <sz val="14"/>
      <color rgb="FF000000"/>
      <name val="Times New Roman"/>
      <family val="1"/>
    </font>
    <font>
      <b/>
      <sz val="18"/>
      <color theme="1"/>
      <name val="Calibri"/>
      <family val="2"/>
      <scheme val="minor"/>
    </font>
    <font>
      <sz val="11"/>
      <color rgb="FF00B0F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6" tint="0.59996337778862885"/>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85">
    <xf numFmtId="0" fontId="0" fillId="0" borderId="0" xfId="0"/>
    <xf numFmtId="2" fontId="2" fillId="0" borderId="0" xfId="0" applyNumberFormat="1" applyFont="1" applyFill="1" applyAlignment="1">
      <alignment horizontal="left"/>
    </xf>
    <xf numFmtId="0" fontId="4" fillId="0" borderId="0" xfId="0" applyFont="1" applyAlignment="1">
      <alignment horizontal="left"/>
    </xf>
    <xf numFmtId="0" fontId="2" fillId="0" borderId="0" xfId="0" applyFont="1" applyFill="1" applyAlignment="1">
      <alignment horizontal="left" wrapText="1"/>
    </xf>
    <xf numFmtId="2" fontId="2" fillId="0" borderId="0" xfId="0" applyNumberFormat="1" applyFont="1" applyFill="1" applyBorder="1" applyAlignment="1">
      <alignment horizontal="left"/>
    </xf>
    <xf numFmtId="0" fontId="0" fillId="0" borderId="0" xfId="0" applyProtection="1">
      <protection locked="0"/>
    </xf>
    <xf numFmtId="0" fontId="3" fillId="0" borderId="0" xfId="1" applyAlignment="1" applyProtection="1">
      <protection locked="0"/>
    </xf>
    <xf numFmtId="0" fontId="4" fillId="0" borderId="0" xfId="0" applyFont="1" applyFill="1" applyBorder="1" applyAlignment="1" applyProtection="1">
      <alignment horizontal="left"/>
      <protection locked="0"/>
    </xf>
    <xf numFmtId="2" fontId="2"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left"/>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5"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5" fillId="0" borderId="0" xfId="0" applyFont="1" applyAlignment="1" applyProtection="1">
      <alignment horizontal="center" vertical="center"/>
    </xf>
    <xf numFmtId="0" fontId="4" fillId="0" borderId="3" xfId="0" applyFont="1" applyBorder="1" applyAlignment="1" applyProtection="1">
      <alignment horizontal="center"/>
    </xf>
    <xf numFmtId="0" fontId="2" fillId="4" borderId="4" xfId="0" applyFont="1" applyFill="1" applyBorder="1" applyAlignment="1" applyProtection="1">
      <alignment horizontal="center"/>
    </xf>
    <xf numFmtId="164" fontId="9" fillId="9" borderId="1" xfId="0" applyNumberFormat="1" applyFont="1" applyFill="1" applyBorder="1" applyAlignment="1" applyProtection="1">
      <alignment horizontal="left"/>
    </xf>
    <xf numFmtId="164" fontId="10" fillId="8" borderId="1" xfId="0" applyNumberFormat="1" applyFont="1" applyFill="1" applyBorder="1" applyAlignment="1" applyProtection="1">
      <alignment horizontal="left"/>
    </xf>
    <xf numFmtId="0" fontId="0" fillId="0" borderId="0" xfId="0" applyAlignment="1" applyProtection="1">
      <alignment horizontal="left" vertical="center"/>
      <protection locked="0"/>
    </xf>
    <xf numFmtId="2" fontId="2" fillId="0" borderId="0" xfId="0" applyNumberFormat="1" applyFont="1" applyFill="1" applyAlignment="1" applyProtection="1">
      <alignment horizontal="left"/>
      <protection locked="0"/>
    </xf>
    <xf numFmtId="2" fontId="2" fillId="0" borderId="0" xfId="0" applyNumberFormat="1" applyFont="1" applyFill="1" applyAlignment="1" applyProtection="1">
      <alignment horizontal="left" wrapText="1"/>
      <protection locked="0"/>
    </xf>
    <xf numFmtId="0" fontId="8"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protection locked="0"/>
    </xf>
    <xf numFmtId="0" fontId="1" fillId="6" borderId="2" xfId="0" applyFont="1" applyFill="1" applyBorder="1" applyAlignment="1" applyProtection="1">
      <alignment vertical="center"/>
      <protection locked="0"/>
    </xf>
    <xf numFmtId="0" fontId="1" fillId="6" borderId="3" xfId="0" applyFont="1" applyFill="1" applyBorder="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ill="1"/>
    <xf numFmtId="0" fontId="1" fillId="0" borderId="0" xfId="0" applyFont="1" applyFill="1" applyBorder="1" applyAlignment="1" applyProtection="1">
      <alignment horizontal="center" vertical="center"/>
      <protection locked="0"/>
    </xf>
    <xf numFmtId="164"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5"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8" fillId="6" borderId="2" xfId="0" applyFont="1" applyFill="1" applyBorder="1" applyAlignment="1" applyProtection="1">
      <alignment horizontal="left" vertical="center" wrapText="1"/>
    </xf>
    <xf numFmtId="0" fontId="8" fillId="6" borderId="3" xfId="0" applyFont="1" applyFill="1" applyBorder="1" applyAlignment="1" applyProtection="1">
      <alignment horizontal="left" vertical="center" wrapText="1"/>
    </xf>
    <xf numFmtId="0" fontId="8" fillId="6" borderId="4" xfId="0" applyFont="1" applyFill="1" applyBorder="1" applyAlignment="1" applyProtection="1">
      <alignment horizontal="left" vertical="center" wrapText="1"/>
    </xf>
    <xf numFmtId="0" fontId="11" fillId="0" borderId="0" xfId="0" applyFont="1" applyProtection="1"/>
    <xf numFmtId="0" fontId="0" fillId="7" borderId="1" xfId="0" applyFill="1" applyBorder="1" applyProtection="1"/>
    <xf numFmtId="0" fontId="0" fillId="7" borderId="2" xfId="0" applyFill="1" applyBorder="1" applyProtection="1"/>
    <xf numFmtId="0" fontId="0" fillId="7" borderId="1" xfId="0" applyFill="1" applyBorder="1" applyAlignment="1" applyProtection="1">
      <alignment horizontal="center" vertical="center" wrapText="1"/>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2" fontId="0" fillId="5" borderId="1" xfId="0" applyNumberFormat="1" applyFill="1" applyBorder="1" applyAlignment="1" applyProtection="1">
      <alignment horizontal="center" vertical="center"/>
    </xf>
    <xf numFmtId="0" fontId="0" fillId="7" borderId="2" xfId="0" applyFill="1" applyBorder="1" applyAlignment="1" applyProtection="1">
      <alignment horizontal="center"/>
    </xf>
    <xf numFmtId="0" fontId="0" fillId="7" borderId="3" xfId="0" applyFill="1" applyBorder="1" applyAlignment="1" applyProtection="1">
      <alignment horizontal="center"/>
    </xf>
    <xf numFmtId="0" fontId="0" fillId="7" borderId="4" xfId="0" applyFill="1" applyBorder="1" applyAlignment="1" applyProtection="1">
      <alignment horizontal="center"/>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1" fillId="10" borderId="2" xfId="0" applyFont="1" applyFill="1" applyBorder="1" applyAlignment="1" applyProtection="1">
      <alignment horizontal="left" vertical="center"/>
      <protection locked="0"/>
    </xf>
    <xf numFmtId="0" fontId="1" fillId="10" borderId="3" xfId="0" applyFont="1" applyFill="1" applyBorder="1" applyAlignment="1" applyProtection="1">
      <alignment horizontal="left" vertical="center"/>
      <protection locked="0"/>
    </xf>
    <xf numFmtId="0" fontId="1" fillId="10" borderId="4"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protection locked="0"/>
    </xf>
    <xf numFmtId="0" fontId="13" fillId="0" borderId="3"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xf numFmtId="0" fontId="1"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0" xfId="0" applyAlignment="1" applyProtection="1">
      <alignment horizontal="left" vertical="center"/>
      <protection locked="0"/>
    </xf>
    <xf numFmtId="2" fontId="2" fillId="0" borderId="0" xfId="0" applyNumberFormat="1" applyFont="1" applyFill="1" applyAlignment="1" applyProtection="1">
      <alignment horizontal="left"/>
      <protection locked="0"/>
    </xf>
    <xf numFmtId="2" fontId="2" fillId="0" borderId="0" xfId="0" applyNumberFormat="1" applyFont="1" applyFill="1" applyAlignment="1" applyProtection="1">
      <alignment horizontal="left" wrapText="1"/>
      <protection locked="0"/>
    </xf>
    <xf numFmtId="0" fontId="6"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2" fillId="6" borderId="2" xfId="0"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2" fillId="6" borderId="4" xfId="0" applyFont="1" applyFill="1" applyBorder="1" applyAlignment="1" applyProtection="1">
      <alignment horizontal="center" vertical="center"/>
    </xf>
    <xf numFmtId="0" fontId="0" fillId="0" borderId="7" xfId="0" applyBorder="1" applyAlignment="1" applyProtection="1">
      <alignment horizontal="center"/>
      <protection locked="0"/>
    </xf>
    <xf numFmtId="0" fontId="0" fillId="0" borderId="3" xfId="0" applyBorder="1" applyAlignment="1" applyProtection="1">
      <alignment horizontal="center"/>
      <protection locked="0"/>
    </xf>
    <xf numFmtId="0" fontId="1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6" borderId="4" xfId="0" applyFont="1" applyFill="1" applyBorder="1" applyAlignment="1" applyProtection="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2</xdr:row>
      <xdr:rowOff>104775</xdr:rowOff>
    </xdr:from>
    <xdr:to>
      <xdr:col>5</xdr:col>
      <xdr:colOff>361950</xdr:colOff>
      <xdr:row>6</xdr:row>
      <xdr:rowOff>85725</xdr:rowOff>
    </xdr:to>
    <xdr:pic>
      <xdr:nvPicPr>
        <xdr:cNvPr id="8" name="3 Imagen" descr="ASDC picture/li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5700" y="104775"/>
          <a:ext cx="15811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2</xdr:row>
      <xdr:rowOff>38100</xdr:rowOff>
    </xdr:from>
    <xdr:to>
      <xdr:col>12</xdr:col>
      <xdr:colOff>457200</xdr:colOff>
      <xdr:row>6</xdr:row>
      <xdr:rowOff>95250</xdr:rowOff>
    </xdr:to>
    <xdr:pic>
      <xdr:nvPicPr>
        <xdr:cNvPr id="9" name="2 Imagen" descr="NASA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38100"/>
          <a:ext cx="952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304800</xdr:colOff>
      <xdr:row>6</xdr:row>
      <xdr:rowOff>114300</xdr:rowOff>
    </xdr:to>
    <xdr:sp macro="" textlink="">
      <xdr:nvSpPr>
        <xdr:cNvPr id="10" name="AutoShape 1" descr="NASA logo"/>
        <xdr:cNvSpPr>
          <a:spLocks noChangeAspect="1" noChangeArrowheads="1"/>
        </xdr:cNvSpPr>
      </xdr:nvSpPr>
      <xdr:spPr bwMode="auto">
        <a:xfrm>
          <a:off x="110109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276415</xdr:colOff>
      <xdr:row>0</xdr:row>
      <xdr:rowOff>114300</xdr:rowOff>
    </xdr:from>
    <xdr:to>
      <xdr:col>14</xdr:col>
      <xdr:colOff>457201</xdr:colOff>
      <xdr:row>4</xdr:row>
      <xdr:rowOff>95249</xdr:rowOff>
    </xdr:to>
    <xdr:pic>
      <xdr:nvPicPr>
        <xdr:cNvPr id="7" name="Imagen 6" descr="Resultado de imagen de logo sysco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690" y="114300"/>
          <a:ext cx="3971736"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685800</xdr:colOff>
      <xdr:row>0</xdr:row>
      <xdr:rowOff>47625</xdr:rowOff>
    </xdr:from>
    <xdr:to>
      <xdr:col>6</xdr:col>
      <xdr:colOff>38099</xdr:colOff>
      <xdr:row>5</xdr:row>
      <xdr:rowOff>95250</xdr:rowOff>
    </xdr:to>
    <xdr:pic>
      <xdr:nvPicPr>
        <xdr:cNvPr id="8" name="Imagen 7"/>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250" t="33871" r="14000" b="33871"/>
        <a:stretch/>
      </xdr:blipFill>
      <xdr:spPr>
        <a:xfrm>
          <a:off x="1447800" y="47625"/>
          <a:ext cx="3771899" cy="1000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42"/>
  <sheetViews>
    <sheetView topLeftCell="A3" zoomScale="90" zoomScaleNormal="90" workbookViewId="0">
      <selection activeCell="R22" sqref="R22"/>
    </sheetView>
  </sheetViews>
  <sheetFormatPr baseColWidth="10" defaultRowHeight="15" x14ac:dyDescent="0.25"/>
  <cols>
    <col min="1" max="1" width="29.7109375" customWidth="1"/>
    <col min="14" max="14" width="24" customWidth="1"/>
  </cols>
  <sheetData>
    <row r="1" spans="1:14" x14ac:dyDescent="0.25">
      <c r="A1" s="39"/>
      <c r="B1" s="39"/>
      <c r="C1" s="39"/>
      <c r="D1" s="39"/>
      <c r="E1" s="39"/>
      <c r="F1" s="39"/>
      <c r="G1" s="39"/>
      <c r="H1" s="39"/>
      <c r="I1" s="39"/>
      <c r="J1" s="39"/>
      <c r="K1" s="39"/>
      <c r="L1" s="39"/>
      <c r="M1" s="39"/>
      <c r="N1" s="39"/>
    </row>
    <row r="2" spans="1:14" x14ac:dyDescent="0.25">
      <c r="A2" s="39"/>
      <c r="B2" s="39"/>
      <c r="C2" s="39"/>
      <c r="D2" s="39"/>
      <c r="E2" s="39"/>
      <c r="F2" s="39"/>
      <c r="G2" s="39"/>
      <c r="H2" s="39"/>
      <c r="I2" s="39"/>
      <c r="J2" s="39"/>
      <c r="K2" s="39"/>
      <c r="L2" s="39"/>
      <c r="M2" s="39"/>
      <c r="N2" s="39"/>
    </row>
    <row r="3" spans="1:14" x14ac:dyDescent="0.25">
      <c r="A3" s="39"/>
      <c r="B3" s="39"/>
      <c r="C3" s="39"/>
      <c r="D3" s="39"/>
      <c r="E3" s="39"/>
      <c r="F3" s="39"/>
      <c r="G3" s="39"/>
      <c r="H3" s="39"/>
      <c r="I3" s="39"/>
      <c r="J3" s="39"/>
      <c r="K3" s="39"/>
      <c r="L3" s="39"/>
      <c r="M3" s="39"/>
      <c r="N3" s="39"/>
    </row>
    <row r="4" spans="1:14" x14ac:dyDescent="0.25">
      <c r="A4" s="39"/>
      <c r="B4" s="39"/>
      <c r="C4" s="39"/>
      <c r="D4" s="39"/>
      <c r="E4" s="39"/>
      <c r="F4" s="39"/>
      <c r="G4" s="39"/>
      <c r="H4" s="39"/>
      <c r="I4" s="39"/>
      <c r="J4" s="39"/>
      <c r="K4" s="39"/>
      <c r="L4" s="39"/>
      <c r="M4" s="39"/>
      <c r="N4" s="39"/>
    </row>
    <row r="5" spans="1:14" x14ac:dyDescent="0.25">
      <c r="A5" s="39"/>
      <c r="B5" s="39"/>
      <c r="C5" s="39"/>
      <c r="D5" s="39"/>
      <c r="E5" s="39"/>
      <c r="F5" s="39"/>
      <c r="G5" s="39"/>
      <c r="H5" s="39"/>
      <c r="I5" s="39"/>
      <c r="J5" s="39"/>
      <c r="K5" s="39"/>
      <c r="L5" s="39"/>
      <c r="M5" s="39"/>
      <c r="N5" s="39"/>
    </row>
    <row r="6" spans="1:14" ht="18.75" x14ac:dyDescent="0.3">
      <c r="A6" s="39"/>
      <c r="B6" s="39"/>
      <c r="C6" s="39"/>
      <c r="D6" s="39"/>
      <c r="E6" s="39"/>
      <c r="F6" s="39"/>
      <c r="G6" s="47" t="s">
        <v>9</v>
      </c>
      <c r="H6" s="39"/>
      <c r="I6" s="39"/>
      <c r="J6" s="39"/>
      <c r="K6" s="39"/>
      <c r="L6" s="39"/>
      <c r="M6" s="39"/>
      <c r="N6" s="39"/>
    </row>
    <row r="7" spans="1:14" x14ac:dyDescent="0.25">
      <c r="A7" s="39"/>
      <c r="B7" s="39"/>
      <c r="C7" s="39"/>
      <c r="D7" s="39"/>
      <c r="E7" s="39"/>
      <c r="F7" s="39"/>
      <c r="G7" s="39"/>
      <c r="H7" s="39"/>
      <c r="I7" s="39"/>
      <c r="J7" s="39"/>
      <c r="K7" s="39"/>
      <c r="L7" s="39"/>
      <c r="M7" s="39"/>
      <c r="N7" s="39"/>
    </row>
    <row r="8" spans="1:14" x14ac:dyDescent="0.25">
      <c r="A8" s="39"/>
      <c r="B8" s="54" t="s">
        <v>10</v>
      </c>
      <c r="C8" s="55"/>
      <c r="D8" s="55"/>
      <c r="E8" s="55"/>
      <c r="F8" s="55"/>
      <c r="G8" s="55"/>
      <c r="H8" s="55"/>
      <c r="I8" s="55"/>
      <c r="J8" s="55"/>
      <c r="K8" s="55"/>
      <c r="L8" s="55"/>
      <c r="M8" s="55"/>
      <c r="N8" s="56"/>
    </row>
    <row r="9" spans="1:14" ht="55.5" customHeight="1" x14ac:dyDescent="0.25">
      <c r="A9" s="39" t="s">
        <v>11</v>
      </c>
      <c r="B9" s="48" t="s">
        <v>12</v>
      </c>
      <c r="C9" s="48" t="s">
        <v>13</v>
      </c>
      <c r="D9" s="48" t="s">
        <v>14</v>
      </c>
      <c r="E9" s="48" t="s">
        <v>15</v>
      </c>
      <c r="F9" s="48" t="s">
        <v>16</v>
      </c>
      <c r="G9" s="48" t="s">
        <v>17</v>
      </c>
      <c r="H9" s="48" t="s">
        <v>18</v>
      </c>
      <c r="I9" s="48" t="s">
        <v>19</v>
      </c>
      <c r="J9" s="48" t="s">
        <v>20</v>
      </c>
      <c r="K9" s="48" t="s">
        <v>21</v>
      </c>
      <c r="L9" s="48" t="s">
        <v>22</v>
      </c>
      <c r="M9" s="49" t="s">
        <v>23</v>
      </c>
      <c r="N9" s="50" t="s">
        <v>24</v>
      </c>
    </row>
    <row r="10" spans="1:14" x14ac:dyDescent="0.25">
      <c r="A10" s="39" t="s">
        <v>25</v>
      </c>
      <c r="B10" s="51">
        <v>3.77</v>
      </c>
      <c r="C10" s="51">
        <v>4.63</v>
      </c>
      <c r="D10" s="51">
        <v>5.61</v>
      </c>
      <c r="E10" s="51">
        <v>6.62</v>
      </c>
      <c r="F10" s="51">
        <v>6.33</v>
      </c>
      <c r="G10" s="51">
        <v>6</v>
      </c>
      <c r="H10" s="51">
        <v>6.2</v>
      </c>
      <c r="I10" s="51">
        <v>6.03</v>
      </c>
      <c r="J10" s="51">
        <v>5.55</v>
      </c>
      <c r="K10" s="51">
        <v>4.68</v>
      </c>
      <c r="L10" s="51">
        <v>4.07</v>
      </c>
      <c r="M10" s="52">
        <v>3.49</v>
      </c>
      <c r="N10" s="53">
        <f t="shared" ref="N10:N20" si="0">SUM(B10:M10)/12</f>
        <v>5.248333333333334</v>
      </c>
    </row>
    <row r="11" spans="1:14" x14ac:dyDescent="0.25">
      <c r="A11" s="39" t="s">
        <v>26</v>
      </c>
      <c r="B11" s="51">
        <v>4.1100000000000003</v>
      </c>
      <c r="C11" s="51">
        <v>4.91</v>
      </c>
      <c r="D11" s="51">
        <v>6.08</v>
      </c>
      <c r="E11" s="51">
        <v>6.75</v>
      </c>
      <c r="F11" s="51">
        <v>7.22</v>
      </c>
      <c r="G11" s="51">
        <v>7.12</v>
      </c>
      <c r="H11" s="51">
        <v>6.85</v>
      </c>
      <c r="I11" s="51">
        <v>6.33</v>
      </c>
      <c r="J11" s="51">
        <v>5.72</v>
      </c>
      <c r="K11" s="51">
        <v>5.13</v>
      </c>
      <c r="L11" s="51">
        <v>4.3499999999999996</v>
      </c>
      <c r="M11" s="52">
        <v>3.75</v>
      </c>
      <c r="N11" s="53">
        <f t="shared" si="0"/>
        <v>5.6933333333333325</v>
      </c>
    </row>
    <row r="12" spans="1:14" x14ac:dyDescent="0.25">
      <c r="A12" s="39" t="s">
        <v>27</v>
      </c>
      <c r="B12" s="51">
        <v>3.8</v>
      </c>
      <c r="C12" s="51">
        <v>4.66</v>
      </c>
      <c r="D12" s="51">
        <v>6.19</v>
      </c>
      <c r="E12" s="51">
        <v>7.31</v>
      </c>
      <c r="F12" s="51">
        <v>7.72</v>
      </c>
      <c r="G12" s="51">
        <v>7.71</v>
      </c>
      <c r="H12" s="51">
        <v>6.69</v>
      </c>
      <c r="I12" s="51">
        <v>6.14</v>
      </c>
      <c r="J12" s="51">
        <v>5.81</v>
      </c>
      <c r="K12" s="51">
        <v>5.0599999999999996</v>
      </c>
      <c r="L12" s="51">
        <v>4.17</v>
      </c>
      <c r="M12" s="52">
        <v>3.54</v>
      </c>
      <c r="N12" s="53">
        <f t="shared" si="0"/>
        <v>5.7333333333333343</v>
      </c>
    </row>
    <row r="13" spans="1:14" x14ac:dyDescent="0.25">
      <c r="A13" s="39" t="s">
        <v>28</v>
      </c>
      <c r="B13" s="51">
        <v>4.03</v>
      </c>
      <c r="C13" s="51">
        <v>4.9400000000000004</v>
      </c>
      <c r="D13" s="51">
        <v>6.35</v>
      </c>
      <c r="E13" s="51">
        <v>7.14</v>
      </c>
      <c r="F13" s="51">
        <v>7.44</v>
      </c>
      <c r="G13" s="51">
        <v>6.73</v>
      </c>
      <c r="H13" s="51">
        <v>6.02</v>
      </c>
      <c r="I13" s="51">
        <v>5.74</v>
      </c>
      <c r="J13" s="51">
        <v>5.5</v>
      </c>
      <c r="K13" s="51">
        <v>5.12</v>
      </c>
      <c r="L13" s="51">
        <v>4.3600000000000003</v>
      </c>
      <c r="M13" s="52">
        <v>3.74</v>
      </c>
      <c r="N13" s="53">
        <f t="shared" si="0"/>
        <v>5.5925000000000002</v>
      </c>
    </row>
    <row r="14" spans="1:14" x14ac:dyDescent="0.25">
      <c r="A14" s="39" t="s">
        <v>29</v>
      </c>
      <c r="B14" s="51">
        <v>4.3600000000000003</v>
      </c>
      <c r="C14" s="51">
        <v>5.25</v>
      </c>
      <c r="D14" s="51">
        <v>6.55</v>
      </c>
      <c r="E14" s="51">
        <v>7.28</v>
      </c>
      <c r="F14" s="51">
        <v>7.91</v>
      </c>
      <c r="G14" s="51">
        <v>7.68</v>
      </c>
      <c r="H14" s="51">
        <v>6.71</v>
      </c>
      <c r="I14" s="51">
        <v>6.2</v>
      </c>
      <c r="J14" s="51">
        <v>5.68</v>
      </c>
      <c r="K14" s="51">
        <v>5.47</v>
      </c>
      <c r="L14" s="51">
        <v>4.63</v>
      </c>
      <c r="M14" s="52">
        <v>3.99</v>
      </c>
      <c r="N14" s="53">
        <f t="shared" si="0"/>
        <v>5.9758333333333331</v>
      </c>
    </row>
    <row r="15" spans="1:14" x14ac:dyDescent="0.25">
      <c r="A15" s="39" t="s">
        <v>30</v>
      </c>
      <c r="B15" s="51">
        <v>4.42</v>
      </c>
      <c r="C15" s="51">
        <v>5.35</v>
      </c>
      <c r="D15" s="51">
        <v>6.62</v>
      </c>
      <c r="E15" s="51">
        <v>7.01</v>
      </c>
      <c r="F15" s="51">
        <v>7.15</v>
      </c>
      <c r="G15" s="51">
        <v>6.64</v>
      </c>
      <c r="H15" s="51">
        <v>5.97</v>
      </c>
      <c r="I15" s="51">
        <v>5.84</v>
      </c>
      <c r="J15" s="51">
        <v>5.34</v>
      </c>
      <c r="K15" s="51">
        <v>5.4</v>
      </c>
      <c r="L15" s="51">
        <v>4.8099999999999996</v>
      </c>
      <c r="M15" s="52">
        <v>4.17</v>
      </c>
      <c r="N15" s="53">
        <f t="shared" si="0"/>
        <v>5.7266666666666666</v>
      </c>
    </row>
    <row r="16" spans="1:14" x14ac:dyDescent="0.25">
      <c r="A16" s="39" t="s">
        <v>31</v>
      </c>
      <c r="B16" s="51">
        <v>4.6399999999999997</v>
      </c>
      <c r="C16" s="51">
        <v>5.63</v>
      </c>
      <c r="D16" s="51">
        <v>6.82</v>
      </c>
      <c r="E16" s="51">
        <v>7.38</v>
      </c>
      <c r="F16" s="51">
        <v>7.66</v>
      </c>
      <c r="G16" s="51">
        <v>6.58</v>
      </c>
      <c r="H16" s="51">
        <v>5.86</v>
      </c>
      <c r="I16" s="51">
        <v>5.76</v>
      </c>
      <c r="J16" s="51">
        <v>5.33</v>
      </c>
      <c r="K16" s="51">
        <v>5.43</v>
      </c>
      <c r="L16" s="51">
        <v>5.0599999999999996</v>
      </c>
      <c r="M16" s="52">
        <v>4.4000000000000004</v>
      </c>
      <c r="N16" s="53">
        <f t="shared" si="0"/>
        <v>5.8791666666666664</v>
      </c>
    </row>
    <row r="17" spans="1:14" x14ac:dyDescent="0.25">
      <c r="A17" s="39" t="s">
        <v>32</v>
      </c>
      <c r="B17" s="51">
        <v>4.57</v>
      </c>
      <c r="C17" s="51">
        <v>5.51</v>
      </c>
      <c r="D17" s="51">
        <v>6.62</v>
      </c>
      <c r="E17" s="51">
        <v>6.95</v>
      </c>
      <c r="F17" s="51">
        <v>7</v>
      </c>
      <c r="G17" s="51">
        <v>6.36</v>
      </c>
      <c r="H17" s="51">
        <v>6.02</v>
      </c>
      <c r="I17" s="51">
        <v>5.95</v>
      </c>
      <c r="J17" s="51">
        <v>5.41</v>
      </c>
      <c r="K17" s="51">
        <v>5.34</v>
      </c>
      <c r="L17" s="51">
        <v>5.0199999999999996</v>
      </c>
      <c r="M17" s="52">
        <v>4.41</v>
      </c>
      <c r="N17" s="53">
        <f t="shared" si="0"/>
        <v>5.7633333333333328</v>
      </c>
    </row>
    <row r="18" spans="1:14" x14ac:dyDescent="0.25">
      <c r="A18" s="39" t="s">
        <v>33</v>
      </c>
      <c r="B18" s="51">
        <v>3.83</v>
      </c>
      <c r="C18" s="51">
        <v>4.6100000000000003</v>
      </c>
      <c r="D18" s="51">
        <v>5.73</v>
      </c>
      <c r="E18" s="51">
        <v>5.94</v>
      </c>
      <c r="F18" s="51">
        <v>6.27</v>
      </c>
      <c r="G18" s="51">
        <v>6.19</v>
      </c>
      <c r="H18" s="51">
        <v>6.06</v>
      </c>
      <c r="I18" s="51">
        <v>5.74</v>
      </c>
      <c r="J18" s="51">
        <v>5.05</v>
      </c>
      <c r="K18" s="51">
        <v>4.66</v>
      </c>
      <c r="L18" s="51">
        <v>4.2</v>
      </c>
      <c r="M18" s="52">
        <v>3.64</v>
      </c>
      <c r="N18" s="53">
        <f t="shared" si="0"/>
        <v>5.16</v>
      </c>
    </row>
    <row r="19" spans="1:14" x14ac:dyDescent="0.25">
      <c r="A19" s="39" t="s">
        <v>34</v>
      </c>
      <c r="B19" s="51">
        <v>3.83</v>
      </c>
      <c r="C19" s="51">
        <v>4.6100000000000003</v>
      </c>
      <c r="D19" s="51">
        <v>5.73</v>
      </c>
      <c r="E19" s="51">
        <v>5.94</v>
      </c>
      <c r="F19" s="51">
        <v>6.27</v>
      </c>
      <c r="G19" s="51">
        <v>6.19</v>
      </c>
      <c r="H19" s="51">
        <v>6.06</v>
      </c>
      <c r="I19" s="51">
        <v>5.74</v>
      </c>
      <c r="J19" s="51">
        <v>5.05</v>
      </c>
      <c r="K19" s="51">
        <v>4.66</v>
      </c>
      <c r="L19" s="51">
        <v>4.2</v>
      </c>
      <c r="M19" s="52">
        <v>3.64</v>
      </c>
      <c r="N19" s="53">
        <f t="shared" si="0"/>
        <v>5.16</v>
      </c>
    </row>
    <row r="20" spans="1:14" x14ac:dyDescent="0.25">
      <c r="A20" s="39" t="s">
        <v>35</v>
      </c>
      <c r="B20" s="51">
        <v>4.0199999999999996</v>
      </c>
      <c r="C20" s="51">
        <v>4.78</v>
      </c>
      <c r="D20" s="51">
        <v>5.82</v>
      </c>
      <c r="E20" s="51">
        <v>6.03</v>
      </c>
      <c r="F20" s="51">
        <v>6.31</v>
      </c>
      <c r="G20" s="51">
        <v>6.17</v>
      </c>
      <c r="H20" s="51">
        <v>6.11</v>
      </c>
      <c r="I20" s="51">
        <v>5.92</v>
      </c>
      <c r="J20" s="51">
        <v>5.15</v>
      </c>
      <c r="K20" s="51">
        <v>4.82</v>
      </c>
      <c r="L20" s="51">
        <v>4.41</v>
      </c>
      <c r="M20" s="52">
        <v>3.85</v>
      </c>
      <c r="N20" s="53">
        <f t="shared" si="0"/>
        <v>5.2825000000000006</v>
      </c>
    </row>
    <row r="21" spans="1:14" x14ac:dyDescent="0.25">
      <c r="A21" s="39" t="s">
        <v>36</v>
      </c>
      <c r="B21" s="51">
        <v>4.25</v>
      </c>
      <c r="C21" s="51">
        <v>5.1100000000000003</v>
      </c>
      <c r="D21" s="51">
        <v>6.1</v>
      </c>
      <c r="E21" s="51">
        <v>6.44</v>
      </c>
      <c r="F21" s="51">
        <v>6.66</v>
      </c>
      <c r="G21" s="51">
        <v>6.39</v>
      </c>
      <c r="H21" s="51">
        <v>6.06</v>
      </c>
      <c r="I21" s="51">
        <v>6.03</v>
      </c>
      <c r="J21" s="51">
        <v>5.14</v>
      </c>
      <c r="K21" s="51">
        <v>5</v>
      </c>
      <c r="L21" s="51">
        <v>4.62</v>
      </c>
      <c r="M21" s="52">
        <v>4.07</v>
      </c>
      <c r="N21" s="53">
        <f t="shared" ref="N21:N42" si="1">SUM(B21:M21)/12</f>
        <v>5.4891666666666667</v>
      </c>
    </row>
    <row r="22" spans="1:14" x14ac:dyDescent="0.25">
      <c r="A22" s="39" t="s">
        <v>37</v>
      </c>
      <c r="B22" s="51">
        <v>4.7300000000000004</v>
      </c>
      <c r="C22" s="51">
        <v>5.72</v>
      </c>
      <c r="D22" s="51">
        <v>6.85</v>
      </c>
      <c r="E22" s="51">
        <v>7.2</v>
      </c>
      <c r="F22" s="51">
        <v>7.18</v>
      </c>
      <c r="G22" s="51">
        <v>6.41</v>
      </c>
      <c r="H22" s="51">
        <v>6.07</v>
      </c>
      <c r="I22" s="51">
        <v>6</v>
      </c>
      <c r="J22" s="51">
        <v>5.5</v>
      </c>
      <c r="K22" s="51">
        <v>5.49</v>
      </c>
      <c r="L22" s="51">
        <v>5.19</v>
      </c>
      <c r="M22" s="52">
        <v>4.6100000000000003</v>
      </c>
      <c r="N22" s="53">
        <f t="shared" si="1"/>
        <v>5.9125000000000005</v>
      </c>
    </row>
    <row r="23" spans="1:14" x14ac:dyDescent="0.25">
      <c r="A23" s="39" t="s">
        <v>38</v>
      </c>
      <c r="B23" s="51">
        <v>4.8099999999999996</v>
      </c>
      <c r="C23" s="51">
        <v>5.77</v>
      </c>
      <c r="D23" s="51">
        <v>6.86</v>
      </c>
      <c r="E23" s="51">
        <v>7.24</v>
      </c>
      <c r="F23" s="51">
        <v>7.15</v>
      </c>
      <c r="G23" s="51">
        <v>6.2</v>
      </c>
      <c r="H23" s="51">
        <v>5.66</v>
      </c>
      <c r="I23" s="51">
        <v>5.63</v>
      </c>
      <c r="J23" s="51">
        <v>5.21</v>
      </c>
      <c r="K23" s="51">
        <v>5.36</v>
      </c>
      <c r="L23" s="51">
        <v>5.17</v>
      </c>
      <c r="M23" s="52">
        <v>4.5999999999999996</v>
      </c>
      <c r="N23" s="53">
        <f t="shared" si="1"/>
        <v>5.8049999999999997</v>
      </c>
    </row>
    <row r="24" spans="1:14" x14ac:dyDescent="0.25">
      <c r="A24" s="39" t="s">
        <v>39</v>
      </c>
      <c r="B24" s="51">
        <v>4.8499999999999996</v>
      </c>
      <c r="C24" s="51">
        <v>5.8</v>
      </c>
      <c r="D24" s="51">
        <v>6.92</v>
      </c>
      <c r="E24" s="51">
        <v>7.18</v>
      </c>
      <c r="F24" s="51">
        <v>6.82</v>
      </c>
      <c r="G24" s="51">
        <v>5.73</v>
      </c>
      <c r="H24" s="51">
        <v>5.3</v>
      </c>
      <c r="I24" s="51">
        <v>5.2</v>
      </c>
      <c r="J24" s="51">
        <v>4.8499999999999996</v>
      </c>
      <c r="K24" s="51">
        <v>5.0199999999999996</v>
      </c>
      <c r="L24" s="51">
        <v>5.07</v>
      </c>
      <c r="M24" s="52">
        <v>4.6100000000000003</v>
      </c>
      <c r="N24" s="53">
        <f t="shared" si="1"/>
        <v>5.6125000000000007</v>
      </c>
    </row>
    <row r="25" spans="1:14" x14ac:dyDescent="0.25">
      <c r="A25" s="39" t="s">
        <v>40</v>
      </c>
      <c r="B25" s="51">
        <v>4.67</v>
      </c>
      <c r="C25" s="51">
        <v>5.64</v>
      </c>
      <c r="D25" s="51">
        <v>6.64</v>
      </c>
      <c r="E25" s="51">
        <v>6.89</v>
      </c>
      <c r="F25" s="51">
        <v>6.85</v>
      </c>
      <c r="G25" s="51">
        <v>6.36</v>
      </c>
      <c r="H25" s="51">
        <v>6.06</v>
      </c>
      <c r="I25" s="51">
        <v>6.01</v>
      </c>
      <c r="J25" s="51">
        <v>5.42</v>
      </c>
      <c r="K25" s="51">
        <v>5.31</v>
      </c>
      <c r="L25" s="51">
        <v>5.05</v>
      </c>
      <c r="M25" s="52">
        <v>4.57</v>
      </c>
      <c r="N25" s="53">
        <f t="shared" si="1"/>
        <v>5.7891666666666666</v>
      </c>
    </row>
    <row r="26" spans="1:14" x14ac:dyDescent="0.25">
      <c r="A26" s="39" t="s">
        <v>41</v>
      </c>
      <c r="B26" s="51">
        <v>4.84</v>
      </c>
      <c r="C26" s="51">
        <v>5.86</v>
      </c>
      <c r="D26" s="51">
        <v>6.81</v>
      </c>
      <c r="E26" s="51">
        <v>7.04</v>
      </c>
      <c r="F26" s="51">
        <v>6.81</v>
      </c>
      <c r="G26" s="51">
        <v>6.36</v>
      </c>
      <c r="H26" s="51">
        <v>6.14</v>
      </c>
      <c r="I26" s="51">
        <v>6.06</v>
      </c>
      <c r="J26" s="51">
        <v>5.49</v>
      </c>
      <c r="K26" s="51">
        <v>5.29</v>
      </c>
      <c r="L26" s="51">
        <v>5.09</v>
      </c>
      <c r="M26" s="52">
        <v>4.58</v>
      </c>
      <c r="N26" s="53">
        <f t="shared" si="1"/>
        <v>5.8641666666666667</v>
      </c>
    </row>
    <row r="27" spans="1:14" x14ac:dyDescent="0.25">
      <c r="A27" s="39" t="s">
        <v>42</v>
      </c>
      <c r="B27" s="51">
        <v>3.65</v>
      </c>
      <c r="C27" s="51">
        <v>4.2300000000000004</v>
      </c>
      <c r="D27" s="51">
        <v>4.8600000000000003</v>
      </c>
      <c r="E27" s="51">
        <v>5.35</v>
      </c>
      <c r="F27" s="51">
        <v>5.46</v>
      </c>
      <c r="G27" s="51">
        <v>5.07</v>
      </c>
      <c r="H27" s="51">
        <v>5.27</v>
      </c>
      <c r="I27" s="51">
        <v>5.05</v>
      </c>
      <c r="J27" s="51">
        <v>4.46</v>
      </c>
      <c r="K27" s="51">
        <v>4.29</v>
      </c>
      <c r="L27" s="51">
        <v>3.95</v>
      </c>
      <c r="M27" s="52">
        <v>3.55</v>
      </c>
      <c r="N27" s="53">
        <f t="shared" si="1"/>
        <v>4.5991666666666662</v>
      </c>
    </row>
    <row r="28" spans="1:14" x14ac:dyDescent="0.25">
      <c r="A28" s="39" t="s">
        <v>43</v>
      </c>
      <c r="B28" s="51">
        <v>4.17</v>
      </c>
      <c r="C28" s="51">
        <v>5</v>
      </c>
      <c r="D28" s="51">
        <v>5.85</v>
      </c>
      <c r="E28" s="51">
        <v>6.15</v>
      </c>
      <c r="F28" s="51">
        <v>6.26</v>
      </c>
      <c r="G28" s="51">
        <v>5.73</v>
      </c>
      <c r="H28" s="51">
        <v>5.58</v>
      </c>
      <c r="I28" s="51">
        <v>5.53</v>
      </c>
      <c r="J28" s="51">
        <v>4.75</v>
      </c>
      <c r="K28" s="51">
        <v>4.5199999999999996</v>
      </c>
      <c r="L28" s="51">
        <v>4.3499999999999996</v>
      </c>
      <c r="M28" s="52">
        <v>4</v>
      </c>
      <c r="N28" s="53">
        <f t="shared" si="1"/>
        <v>5.1574999999999998</v>
      </c>
    </row>
    <row r="29" spans="1:14" x14ac:dyDescent="0.25">
      <c r="A29" s="39" t="s">
        <v>44</v>
      </c>
      <c r="B29" s="51">
        <v>5.19</v>
      </c>
      <c r="C29" s="51">
        <v>6.1</v>
      </c>
      <c r="D29" s="51">
        <v>6.96</v>
      </c>
      <c r="E29" s="51">
        <v>7.06</v>
      </c>
      <c r="F29" s="51">
        <v>6.66</v>
      </c>
      <c r="G29" s="51">
        <v>6.01</v>
      </c>
      <c r="H29" s="51">
        <v>6.28</v>
      </c>
      <c r="I29" s="51">
        <v>6</v>
      </c>
      <c r="J29" s="51">
        <v>5.43</v>
      </c>
      <c r="K29" s="51">
        <v>5.37</v>
      </c>
      <c r="L29" s="51">
        <v>5.26</v>
      </c>
      <c r="M29" s="52">
        <v>4.9000000000000004</v>
      </c>
      <c r="N29" s="53">
        <f t="shared" si="1"/>
        <v>5.9349999999999996</v>
      </c>
    </row>
    <row r="30" spans="1:14" x14ac:dyDescent="0.25">
      <c r="A30" s="39" t="s">
        <v>45</v>
      </c>
      <c r="B30" s="51">
        <v>4.8899999999999997</v>
      </c>
      <c r="C30" s="51">
        <v>5.86</v>
      </c>
      <c r="D30" s="51">
        <v>6.9</v>
      </c>
      <c r="E30" s="51">
        <v>7.06</v>
      </c>
      <c r="F30" s="51">
        <v>6.64</v>
      </c>
      <c r="G30" s="51">
        <v>5.61</v>
      </c>
      <c r="H30" s="51">
        <v>5.3</v>
      </c>
      <c r="I30" s="51">
        <v>5.25</v>
      </c>
      <c r="J30" s="51">
        <v>4.87</v>
      </c>
      <c r="K30" s="51">
        <v>4.91</v>
      </c>
      <c r="L30" s="51">
        <v>5.03</v>
      </c>
      <c r="M30" s="52">
        <v>4.68</v>
      </c>
      <c r="N30" s="53">
        <f t="shared" si="1"/>
        <v>5.583333333333333</v>
      </c>
    </row>
    <row r="31" spans="1:14" x14ac:dyDescent="0.25">
      <c r="A31" s="39" t="s">
        <v>46</v>
      </c>
      <c r="B31" s="51">
        <v>4.78</v>
      </c>
      <c r="C31" s="51">
        <v>5.73</v>
      </c>
      <c r="D31" s="51">
        <v>6.55</v>
      </c>
      <c r="E31" s="51">
        <v>6.5</v>
      </c>
      <c r="F31" s="51">
        <v>6.24</v>
      </c>
      <c r="G31" s="51">
        <v>5.6</v>
      </c>
      <c r="H31" s="51">
        <v>5.51</v>
      </c>
      <c r="I31" s="51">
        <v>5.42</v>
      </c>
      <c r="J31" s="51">
        <v>4.95</v>
      </c>
      <c r="K31" s="51">
        <v>4.92</v>
      </c>
      <c r="L31" s="51">
        <v>4.8099999999999996</v>
      </c>
      <c r="M31" s="52">
        <v>4.49</v>
      </c>
      <c r="N31" s="53">
        <f t="shared" si="1"/>
        <v>5.4583333333333348</v>
      </c>
    </row>
    <row r="32" spans="1:14" x14ac:dyDescent="0.25">
      <c r="A32" s="39" t="s">
        <v>47</v>
      </c>
      <c r="B32" s="51">
        <v>4.78</v>
      </c>
      <c r="C32" s="51">
        <v>5.73</v>
      </c>
      <c r="D32" s="51">
        <v>6.55</v>
      </c>
      <c r="E32" s="51">
        <v>6.5</v>
      </c>
      <c r="F32" s="51">
        <v>6.24</v>
      </c>
      <c r="G32" s="51">
        <v>5.6</v>
      </c>
      <c r="H32" s="51">
        <v>5.51</v>
      </c>
      <c r="I32" s="51">
        <v>5.42</v>
      </c>
      <c r="J32" s="51">
        <v>4.95</v>
      </c>
      <c r="K32" s="51">
        <v>4.92</v>
      </c>
      <c r="L32" s="51">
        <v>4.8099999999999996</v>
      </c>
      <c r="M32" s="52">
        <v>4.49</v>
      </c>
      <c r="N32" s="53">
        <f t="shared" si="1"/>
        <v>5.4583333333333348</v>
      </c>
    </row>
    <row r="33" spans="1:14" x14ac:dyDescent="0.25">
      <c r="A33" s="39" t="s">
        <v>48</v>
      </c>
      <c r="B33" s="51">
        <v>5.17</v>
      </c>
      <c r="C33" s="51">
        <v>5.98</v>
      </c>
      <c r="D33" s="51">
        <v>6.78</v>
      </c>
      <c r="E33" s="51">
        <v>6.83</v>
      </c>
      <c r="F33" s="51">
        <v>6.23</v>
      </c>
      <c r="G33" s="51">
        <v>5.42</v>
      </c>
      <c r="H33" s="51">
        <v>5.77</v>
      </c>
      <c r="I33" s="51">
        <v>5.61</v>
      </c>
      <c r="J33" s="51">
        <v>5.05</v>
      </c>
      <c r="K33" s="51">
        <v>5.22</v>
      </c>
      <c r="L33" s="51">
        <v>5.18</v>
      </c>
      <c r="M33" s="52">
        <v>4.8899999999999997</v>
      </c>
      <c r="N33" s="53">
        <f t="shared" si="1"/>
        <v>5.6774999999999984</v>
      </c>
    </row>
    <row r="34" spans="1:14" x14ac:dyDescent="0.25">
      <c r="A34" s="39" t="s">
        <v>44</v>
      </c>
      <c r="B34" s="51">
        <v>5.19</v>
      </c>
      <c r="C34" s="51">
        <v>6.1</v>
      </c>
      <c r="D34" s="51">
        <v>6.96</v>
      </c>
      <c r="E34" s="51">
        <v>7.06</v>
      </c>
      <c r="F34" s="51">
        <v>6.66</v>
      </c>
      <c r="G34" s="51">
        <v>6.01</v>
      </c>
      <c r="H34" s="51">
        <v>6.28</v>
      </c>
      <c r="I34" s="51">
        <v>6</v>
      </c>
      <c r="J34" s="51">
        <v>5.43</v>
      </c>
      <c r="K34" s="51">
        <v>5.37</v>
      </c>
      <c r="L34" s="51">
        <v>5.26</v>
      </c>
      <c r="M34" s="52">
        <v>4.9000000000000004</v>
      </c>
      <c r="N34" s="53">
        <f t="shared" si="1"/>
        <v>5.9349999999999996</v>
      </c>
    </row>
    <row r="35" spans="1:14" x14ac:dyDescent="0.25">
      <c r="A35" s="39" t="s">
        <v>49</v>
      </c>
      <c r="B35" s="51">
        <v>4.7300000000000004</v>
      </c>
      <c r="C35" s="51">
        <v>5.5</v>
      </c>
      <c r="D35" s="51">
        <v>6.2</v>
      </c>
      <c r="E35" s="51">
        <v>6.21</v>
      </c>
      <c r="F35" s="51">
        <v>6.16</v>
      </c>
      <c r="G35" s="51">
        <v>5.64</v>
      </c>
      <c r="H35" s="51">
        <v>5.67</v>
      </c>
      <c r="I35" s="51">
        <v>5.57</v>
      </c>
      <c r="J35" s="51">
        <v>4.95</v>
      </c>
      <c r="K35" s="51">
        <v>4.9400000000000004</v>
      </c>
      <c r="L35" s="51">
        <v>4.79</v>
      </c>
      <c r="M35" s="52">
        <v>4.49</v>
      </c>
      <c r="N35" s="53">
        <f t="shared" si="1"/>
        <v>5.4041666666666659</v>
      </c>
    </row>
    <row r="36" spans="1:14" x14ac:dyDescent="0.25">
      <c r="A36" s="39" t="s">
        <v>50</v>
      </c>
      <c r="B36" s="51">
        <v>4.7300000000000004</v>
      </c>
      <c r="C36" s="51">
        <v>5.5</v>
      </c>
      <c r="D36" s="51">
        <v>6.2</v>
      </c>
      <c r="E36" s="51">
        <v>6.21</v>
      </c>
      <c r="F36" s="51">
        <v>6.16</v>
      </c>
      <c r="G36" s="51">
        <v>5.64</v>
      </c>
      <c r="H36" s="51">
        <v>5.67</v>
      </c>
      <c r="I36" s="51">
        <v>5.57</v>
      </c>
      <c r="J36" s="51">
        <v>4.95</v>
      </c>
      <c r="K36" s="51">
        <v>4.9400000000000004</v>
      </c>
      <c r="L36" s="51">
        <v>4.79</v>
      </c>
      <c r="M36" s="52">
        <v>4.49</v>
      </c>
      <c r="N36" s="53">
        <f t="shared" si="1"/>
        <v>5.4041666666666659</v>
      </c>
    </row>
    <row r="37" spans="1:14" x14ac:dyDescent="0.25">
      <c r="A37" s="39" t="s">
        <v>51</v>
      </c>
      <c r="B37" s="51">
        <v>4.7</v>
      </c>
      <c r="C37" s="51">
        <v>5.3</v>
      </c>
      <c r="D37" s="51">
        <v>6.11</v>
      </c>
      <c r="E37" s="51">
        <v>6.38</v>
      </c>
      <c r="F37" s="51">
        <v>6.08</v>
      </c>
      <c r="G37" s="51">
        <v>5.33</v>
      </c>
      <c r="H37" s="51">
        <v>5.34</v>
      </c>
      <c r="I37" s="51">
        <v>5.28</v>
      </c>
      <c r="J37" s="51">
        <v>4.7</v>
      </c>
      <c r="K37" s="51">
        <v>4.71</v>
      </c>
      <c r="L37" s="51">
        <v>4.63</v>
      </c>
      <c r="M37" s="52">
        <v>4.53</v>
      </c>
      <c r="N37" s="53">
        <f t="shared" si="1"/>
        <v>5.2575000000000003</v>
      </c>
    </row>
    <row r="38" spans="1:14" x14ac:dyDescent="0.25">
      <c r="A38" s="39" t="s">
        <v>52</v>
      </c>
      <c r="B38" s="51">
        <v>3.83</v>
      </c>
      <c r="C38" s="51">
        <v>4.51</v>
      </c>
      <c r="D38" s="51">
        <v>5.47</v>
      </c>
      <c r="E38" s="51">
        <v>5.99</v>
      </c>
      <c r="F38" s="51">
        <v>5.85</v>
      </c>
      <c r="G38" s="51">
        <v>5.49</v>
      </c>
      <c r="H38" s="51">
        <v>5.7</v>
      </c>
      <c r="I38" s="51">
        <v>5.56</v>
      </c>
      <c r="J38" s="51">
        <v>4.8499999999999996</v>
      </c>
      <c r="K38" s="51">
        <v>4.3499999999999996</v>
      </c>
      <c r="L38" s="51">
        <v>4.0599999999999996</v>
      </c>
      <c r="M38" s="52">
        <v>3.61</v>
      </c>
      <c r="N38" s="53">
        <f t="shared" si="1"/>
        <v>4.9391666666666678</v>
      </c>
    </row>
    <row r="39" spans="1:14" x14ac:dyDescent="0.25">
      <c r="A39" s="39" t="s">
        <v>53</v>
      </c>
      <c r="B39" s="51">
        <v>4.33</v>
      </c>
      <c r="C39" s="51">
        <v>5.01</v>
      </c>
      <c r="D39" s="51">
        <v>5.92</v>
      </c>
      <c r="E39" s="51">
        <v>6.15</v>
      </c>
      <c r="F39" s="51">
        <v>5.9</v>
      </c>
      <c r="G39" s="51">
        <v>5.32</v>
      </c>
      <c r="H39" s="51">
        <v>5.64</v>
      </c>
      <c r="I39" s="51">
        <v>5.45</v>
      </c>
      <c r="J39" s="51">
        <v>4.74</v>
      </c>
      <c r="K39" s="51">
        <v>4.5199999999999996</v>
      </c>
      <c r="L39" s="51">
        <v>4.5</v>
      </c>
      <c r="M39" s="52">
        <v>4.28</v>
      </c>
      <c r="N39" s="53">
        <f t="shared" si="1"/>
        <v>5.1466666666666674</v>
      </c>
    </row>
    <row r="40" spans="1:14" x14ac:dyDescent="0.25">
      <c r="A40" s="39" t="s">
        <v>54</v>
      </c>
      <c r="B40" s="51">
        <v>4.59</v>
      </c>
      <c r="C40" s="51">
        <v>5.45</v>
      </c>
      <c r="D40" s="51">
        <v>6.21</v>
      </c>
      <c r="E40" s="51">
        <v>6.75</v>
      </c>
      <c r="F40" s="51">
        <v>6.92</v>
      </c>
      <c r="G40" s="51">
        <v>6.68</v>
      </c>
      <c r="H40" s="51">
        <v>6.66</v>
      </c>
      <c r="I40" s="51">
        <v>6.54</v>
      </c>
      <c r="J40" s="51">
        <v>6.06</v>
      </c>
      <c r="K40" s="51">
        <v>5.29</v>
      </c>
      <c r="L40" s="51">
        <v>4.75</v>
      </c>
      <c r="M40" s="52">
        <v>4.24</v>
      </c>
      <c r="N40" s="53">
        <f t="shared" si="1"/>
        <v>5.8449999999999998</v>
      </c>
    </row>
    <row r="41" spans="1:14" x14ac:dyDescent="0.25">
      <c r="A41" s="39" t="s">
        <v>55</v>
      </c>
      <c r="B41" s="51">
        <v>4.0599999999999996</v>
      </c>
      <c r="C41" s="51">
        <v>4.8499999999999996</v>
      </c>
      <c r="D41" s="51">
        <v>5.5</v>
      </c>
      <c r="E41" s="51">
        <v>6.04</v>
      </c>
      <c r="F41" s="51">
        <v>5.85</v>
      </c>
      <c r="G41" s="51">
        <v>5.32</v>
      </c>
      <c r="H41" s="51">
        <v>5.34</v>
      </c>
      <c r="I41" s="51">
        <v>5.24</v>
      </c>
      <c r="J41" s="51">
        <v>4.92</v>
      </c>
      <c r="K41" s="51">
        <v>4.5999999999999996</v>
      </c>
      <c r="L41" s="51">
        <v>4.21</v>
      </c>
      <c r="M41" s="52">
        <v>3.86</v>
      </c>
      <c r="N41" s="53">
        <f t="shared" si="1"/>
        <v>4.9824999999999999</v>
      </c>
    </row>
    <row r="42" spans="1:14" x14ac:dyDescent="0.25">
      <c r="A42" s="39" t="s">
        <v>56</v>
      </c>
      <c r="B42" s="51">
        <v>4.25</v>
      </c>
      <c r="C42" s="51">
        <v>4.97</v>
      </c>
      <c r="D42" s="51">
        <v>5.77</v>
      </c>
      <c r="E42" s="51">
        <v>6.35</v>
      </c>
      <c r="F42" s="51">
        <v>6.31</v>
      </c>
      <c r="G42" s="51">
        <v>5.87</v>
      </c>
      <c r="H42" s="51">
        <v>5.9</v>
      </c>
      <c r="I42" s="51">
        <v>5.71</v>
      </c>
      <c r="J42" s="51">
        <v>5.36</v>
      </c>
      <c r="K42" s="51">
        <v>4.78</v>
      </c>
      <c r="L42" s="51">
        <v>4.33</v>
      </c>
      <c r="M42" s="52">
        <v>3.98</v>
      </c>
      <c r="N42" s="53">
        <f t="shared" si="1"/>
        <v>5.2983333333333329</v>
      </c>
    </row>
  </sheetData>
  <sheetProtection algorithmName="SHA-512" hashValue="B6/PfBLOHbJDjjjxTYbm/Iz68OKW30yJ9oZ6Bv1hxAOBH/nFOfanyHoVb7bdVL5VaCETG87ihnhmfOOmSLnChQ==" saltValue="zuK1RH9VZNvAAyrmwfQ7LQ==" spinCount="100000" sheet="1" objects="1" scenarios="1"/>
  <mergeCells count="1">
    <mergeCell ref="B8:N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A10"/>
    </sheetView>
  </sheetViews>
  <sheetFormatPr baseColWidth="10" defaultRowHeight="15" x14ac:dyDescent="0.25"/>
  <cols>
    <col min="1" max="1" width="66.42578125" customWidth="1"/>
  </cols>
  <sheetData>
    <row r="1" spans="1:1" x14ac:dyDescent="0.25">
      <c r="A1" s="39" t="s">
        <v>144</v>
      </c>
    </row>
    <row r="2" spans="1:1" x14ac:dyDescent="0.25">
      <c r="A2" s="39" t="s">
        <v>166</v>
      </c>
    </row>
    <row r="3" spans="1:1" x14ac:dyDescent="0.25">
      <c r="A3" s="39" t="s">
        <v>167</v>
      </c>
    </row>
    <row r="4" spans="1:1" x14ac:dyDescent="0.25">
      <c r="A4" s="39" t="s">
        <v>168</v>
      </c>
    </row>
    <row r="5" spans="1:1" x14ac:dyDescent="0.25">
      <c r="A5" s="39" t="s">
        <v>169</v>
      </c>
    </row>
    <row r="6" spans="1:1" x14ac:dyDescent="0.25">
      <c r="A6" s="39" t="s">
        <v>170</v>
      </c>
    </row>
    <row r="7" spans="1:1" x14ac:dyDescent="0.25">
      <c r="A7" s="39" t="s">
        <v>173</v>
      </c>
    </row>
    <row r="8" spans="1:1" x14ac:dyDescent="0.25">
      <c r="A8" s="39" t="s">
        <v>171</v>
      </c>
    </row>
    <row r="9" spans="1:1" x14ac:dyDescent="0.25">
      <c r="A9" s="39" t="s">
        <v>172</v>
      </c>
    </row>
    <row r="10" spans="1:1" x14ac:dyDescent="0.25">
      <c r="A10" s="39" t="s">
        <v>174</v>
      </c>
    </row>
  </sheetData>
  <sheetProtection algorithmName="SHA-512" hashValue="QKNvi+lAskQRWPPDetCGt9wfKLmuQ1+fpSYSKQrVHn0+AvT92s5t07wVOYc9C3igxeN+4Uj8t5yay8wLp0Iggw==" saltValue="DaBy8SdCSERHUUhPZfZ4w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R39"/>
  <sheetViews>
    <sheetView tabSelected="1" zoomScaleNormal="100" workbookViewId="0">
      <selection activeCell="H30" sqref="H30:N30"/>
    </sheetView>
  </sheetViews>
  <sheetFormatPr baseColWidth="10" defaultRowHeight="15" x14ac:dyDescent="0.25"/>
  <cols>
    <col min="3" max="3" width="20.5703125" customWidth="1"/>
    <col min="7" max="8" width="17.7109375" customWidth="1"/>
    <col min="9" max="9" width="14.85546875" customWidth="1"/>
    <col min="10" max="10" width="11.140625" customWidth="1"/>
    <col min="14" max="14" width="11.42578125" customWidth="1"/>
    <col min="15" max="15" width="35.7109375" customWidth="1"/>
  </cols>
  <sheetData>
    <row r="1" spans="1:18" x14ac:dyDescent="0.25">
      <c r="A1" s="5"/>
      <c r="B1" s="5"/>
      <c r="C1" s="5"/>
      <c r="D1" s="5"/>
      <c r="E1" s="5"/>
      <c r="F1" s="5"/>
      <c r="G1" s="5"/>
      <c r="H1" s="5"/>
      <c r="I1" s="5"/>
      <c r="J1" s="5"/>
      <c r="K1" s="5"/>
      <c r="L1" s="5"/>
      <c r="M1" s="5"/>
      <c r="N1" s="5"/>
      <c r="O1" s="5"/>
    </row>
    <row r="2" spans="1:18" x14ac:dyDescent="0.25">
      <c r="A2" s="5"/>
      <c r="B2" s="5"/>
      <c r="C2" s="5"/>
      <c r="D2" s="5"/>
      <c r="E2" s="5"/>
      <c r="F2" s="5"/>
      <c r="G2" s="5"/>
      <c r="H2" s="5"/>
      <c r="I2" s="5"/>
      <c r="J2" s="5"/>
      <c r="K2" s="5"/>
      <c r="L2" s="5"/>
      <c r="M2" s="5"/>
      <c r="N2" s="5"/>
      <c r="O2" s="5"/>
    </row>
    <row r="3" spans="1:18" x14ac:dyDescent="0.25">
      <c r="A3" s="5"/>
      <c r="B3" s="71"/>
      <c r="C3" s="71"/>
      <c r="D3" s="71"/>
      <c r="E3" s="71"/>
      <c r="F3" s="71"/>
      <c r="G3" s="71"/>
      <c r="H3" s="27"/>
      <c r="I3" s="5"/>
      <c r="J3" s="5"/>
      <c r="K3" s="5" t="s">
        <v>0</v>
      </c>
      <c r="L3" s="5"/>
      <c r="M3" s="5"/>
      <c r="N3" s="5"/>
      <c r="O3" s="5"/>
    </row>
    <row r="4" spans="1:18" x14ac:dyDescent="0.25">
      <c r="A4" s="5"/>
      <c r="B4" s="72"/>
      <c r="C4" s="72"/>
      <c r="D4" s="72"/>
      <c r="E4" s="72"/>
      <c r="F4" s="72"/>
      <c r="G4" s="72"/>
      <c r="H4" s="28"/>
      <c r="I4" s="5"/>
      <c r="J4" s="6"/>
      <c r="K4" s="7"/>
      <c r="L4" s="7"/>
      <c r="M4" s="7"/>
      <c r="N4" s="7"/>
      <c r="O4" s="8"/>
      <c r="P4" s="4"/>
    </row>
    <row r="5" spans="1:18" x14ac:dyDescent="0.25">
      <c r="A5" s="5"/>
      <c r="B5" s="73"/>
      <c r="C5" s="73"/>
      <c r="D5" s="73"/>
      <c r="E5" s="73"/>
      <c r="F5" s="73"/>
      <c r="G5" s="73"/>
      <c r="H5" s="29"/>
      <c r="I5" s="5"/>
      <c r="J5" s="9"/>
      <c r="K5" s="7"/>
      <c r="L5" s="5"/>
      <c r="M5" s="5"/>
      <c r="N5" s="5"/>
      <c r="O5" s="28"/>
      <c r="P5" s="1"/>
    </row>
    <row r="6" spans="1:18" x14ac:dyDescent="0.25">
      <c r="A6" s="5"/>
      <c r="B6" s="72"/>
      <c r="C6" s="72"/>
      <c r="D6" s="72"/>
      <c r="E6" s="72"/>
      <c r="F6" s="72"/>
      <c r="G6" s="72"/>
      <c r="H6" s="28"/>
      <c r="I6" s="5"/>
      <c r="J6" s="77" t="s">
        <v>57</v>
      </c>
      <c r="K6" s="78"/>
      <c r="L6" s="78"/>
      <c r="M6" s="78"/>
      <c r="N6" s="78"/>
      <c r="O6" s="79"/>
      <c r="P6" s="1"/>
    </row>
    <row r="7" spans="1:18" ht="22.5" x14ac:dyDescent="0.25">
      <c r="A7" s="5"/>
      <c r="B7" s="74" t="s">
        <v>1</v>
      </c>
      <c r="C7" s="75"/>
      <c r="D7" s="75"/>
      <c r="E7" s="75"/>
      <c r="F7" s="75"/>
      <c r="G7" s="76"/>
      <c r="H7" s="31"/>
      <c r="I7" s="5"/>
      <c r="J7" s="44" t="s">
        <v>64</v>
      </c>
      <c r="K7" s="45" t="s">
        <v>65</v>
      </c>
      <c r="L7" s="45" t="s">
        <v>58</v>
      </c>
      <c r="M7" s="45" t="s">
        <v>59</v>
      </c>
      <c r="N7" s="45" t="s">
        <v>60</v>
      </c>
      <c r="O7" s="46" t="s">
        <v>61</v>
      </c>
      <c r="P7" s="2"/>
    </row>
    <row r="8" spans="1:18" ht="24" customHeight="1" x14ac:dyDescent="0.25">
      <c r="A8" s="5"/>
      <c r="B8" s="10" t="s">
        <v>2</v>
      </c>
      <c r="C8" s="11" t="s">
        <v>3</v>
      </c>
      <c r="D8" s="12" t="s">
        <v>4</v>
      </c>
      <c r="E8" s="13" t="s">
        <v>5</v>
      </c>
      <c r="F8" s="14" t="s">
        <v>6</v>
      </c>
      <c r="G8" s="10" t="s">
        <v>7</v>
      </c>
      <c r="H8" s="30"/>
      <c r="I8" s="5"/>
      <c r="J8" s="25">
        <f>G24*1.4/O8/L8</f>
        <v>0</v>
      </c>
      <c r="K8" s="26">
        <f>(G24*1.43*1.4*N8/12)/M8</f>
        <v>0</v>
      </c>
      <c r="L8" s="15">
        <v>150</v>
      </c>
      <c r="M8" s="15">
        <v>110</v>
      </c>
      <c r="N8" s="15">
        <v>1</v>
      </c>
      <c r="O8" s="15">
        <v>4</v>
      </c>
      <c r="P8" s="3"/>
    </row>
    <row r="9" spans="1:18" x14ac:dyDescent="0.25">
      <c r="A9" s="5"/>
      <c r="B9" s="16"/>
      <c r="C9" s="17"/>
      <c r="D9" s="18"/>
      <c r="E9" s="19"/>
      <c r="F9" s="22">
        <f>B9*D9</f>
        <v>0</v>
      </c>
      <c r="G9" s="22">
        <f>B9*D9*E9</f>
        <v>0</v>
      </c>
      <c r="H9" s="16"/>
      <c r="I9" s="5"/>
      <c r="J9" s="80"/>
      <c r="K9" s="81"/>
      <c r="L9" s="81"/>
      <c r="M9" s="81"/>
      <c r="N9" s="81"/>
      <c r="O9" s="34" t="s">
        <v>175</v>
      </c>
    </row>
    <row r="10" spans="1:18" x14ac:dyDescent="0.25">
      <c r="A10" s="5"/>
      <c r="B10" s="16"/>
      <c r="C10" s="17"/>
      <c r="D10" s="18"/>
      <c r="E10" s="19"/>
      <c r="F10" s="22">
        <f t="shared" ref="F10:F23" si="0">B10*D10</f>
        <v>0</v>
      </c>
      <c r="G10" s="22">
        <f>B10*D10*E10</f>
        <v>0</v>
      </c>
      <c r="H10" s="16"/>
      <c r="I10" s="36"/>
      <c r="J10" s="36"/>
      <c r="K10" s="32" t="s">
        <v>134</v>
      </c>
      <c r="L10" s="33"/>
      <c r="M10" s="33"/>
      <c r="N10" s="33"/>
      <c r="O10" s="84">
        <f>N8</f>
        <v>1</v>
      </c>
    </row>
    <row r="11" spans="1:18" x14ac:dyDescent="0.25">
      <c r="A11" s="5"/>
      <c r="B11" s="16"/>
      <c r="C11" s="17"/>
      <c r="D11" s="18"/>
      <c r="E11" s="19"/>
      <c r="F11" s="22">
        <f t="shared" si="0"/>
        <v>0</v>
      </c>
      <c r="G11" s="22">
        <f t="shared" ref="G11:G23" si="1">B11*D11*E11</f>
        <v>0</v>
      </c>
      <c r="H11" s="16"/>
      <c r="I11" s="38"/>
      <c r="J11" s="38"/>
      <c r="K11" s="66" t="s">
        <v>176</v>
      </c>
      <c r="L11" s="67"/>
      <c r="M11" s="67"/>
      <c r="N11" s="67"/>
      <c r="O11" s="68"/>
    </row>
    <row r="12" spans="1:18" x14ac:dyDescent="0.25">
      <c r="A12" s="5"/>
      <c r="B12" s="16"/>
      <c r="C12" s="17"/>
      <c r="D12" s="18"/>
      <c r="E12" s="19"/>
      <c r="F12" s="22">
        <f t="shared" si="0"/>
        <v>0</v>
      </c>
      <c r="G12" s="22">
        <f t="shared" si="1"/>
        <v>0</v>
      </c>
      <c r="H12" s="16"/>
      <c r="I12" s="38"/>
      <c r="J12" s="38"/>
      <c r="K12" s="63" t="s">
        <v>154</v>
      </c>
      <c r="L12" s="64"/>
      <c r="M12" s="64"/>
      <c r="N12" s="64"/>
      <c r="O12" s="65"/>
    </row>
    <row r="13" spans="1:18" x14ac:dyDescent="0.25">
      <c r="A13" s="5"/>
      <c r="B13" s="16"/>
      <c r="C13" s="17"/>
      <c r="D13" s="18"/>
      <c r="E13" s="19"/>
      <c r="F13" s="22">
        <f t="shared" si="0"/>
        <v>0</v>
      </c>
      <c r="G13" s="22">
        <f t="shared" si="1"/>
        <v>0</v>
      </c>
      <c r="H13" s="16"/>
      <c r="I13" s="38"/>
      <c r="J13" s="36"/>
      <c r="K13" s="66" t="s">
        <v>75</v>
      </c>
      <c r="L13" s="67"/>
      <c r="M13" s="67"/>
      <c r="N13" s="67"/>
      <c r="O13" s="68"/>
      <c r="Q13" t="s">
        <v>0</v>
      </c>
      <c r="R13" s="35"/>
    </row>
    <row r="14" spans="1:18" x14ac:dyDescent="0.25">
      <c r="A14" s="5"/>
      <c r="B14" s="16"/>
      <c r="C14" s="17"/>
      <c r="D14" s="18"/>
      <c r="E14" s="19"/>
      <c r="F14" s="22">
        <f t="shared" si="0"/>
        <v>0</v>
      </c>
      <c r="G14" s="22">
        <f t="shared" si="1"/>
        <v>0</v>
      </c>
      <c r="H14" s="16"/>
      <c r="I14" s="38"/>
      <c r="J14" s="37"/>
      <c r="K14" s="63" t="s">
        <v>144</v>
      </c>
      <c r="L14" s="64"/>
      <c r="M14" s="64"/>
      <c r="N14" s="64"/>
      <c r="O14" s="65"/>
    </row>
    <row r="15" spans="1:18" x14ac:dyDescent="0.25">
      <c r="A15" s="5"/>
      <c r="B15" s="16"/>
      <c r="C15" s="17"/>
      <c r="D15" s="18"/>
      <c r="E15" s="19"/>
      <c r="F15" s="22">
        <f t="shared" si="0"/>
        <v>0</v>
      </c>
      <c r="G15" s="22">
        <f t="shared" si="1"/>
        <v>0</v>
      </c>
      <c r="H15" s="16"/>
      <c r="I15" s="38"/>
      <c r="J15" s="38"/>
      <c r="K15" s="66" t="s">
        <v>135</v>
      </c>
      <c r="L15" s="67"/>
      <c r="M15" s="67"/>
      <c r="N15" s="67"/>
      <c r="O15" s="68"/>
    </row>
    <row r="16" spans="1:18" x14ac:dyDescent="0.25">
      <c r="A16" s="5"/>
      <c r="B16" s="16"/>
      <c r="C16" s="17"/>
      <c r="D16" s="18"/>
      <c r="E16" s="19"/>
      <c r="F16" s="22">
        <f t="shared" si="0"/>
        <v>0</v>
      </c>
      <c r="G16" s="22">
        <f t="shared" si="1"/>
        <v>0</v>
      </c>
      <c r="H16" s="16"/>
      <c r="I16" s="38"/>
      <c r="J16" s="38"/>
      <c r="K16" s="63" t="s">
        <v>144</v>
      </c>
      <c r="L16" s="64"/>
      <c r="M16" s="64"/>
      <c r="N16" s="64"/>
      <c r="O16" s="65"/>
    </row>
    <row r="17" spans="1:15" x14ac:dyDescent="0.25">
      <c r="A17" s="5"/>
      <c r="B17" s="16"/>
      <c r="C17" s="17"/>
      <c r="D17" s="18"/>
      <c r="E17" s="19"/>
      <c r="F17" s="22">
        <f t="shared" si="0"/>
        <v>0</v>
      </c>
      <c r="G17" s="22">
        <f t="shared" si="1"/>
        <v>0</v>
      </c>
      <c r="H17" s="16"/>
      <c r="I17" s="38"/>
      <c r="J17" s="38"/>
      <c r="K17" s="66" t="s">
        <v>145</v>
      </c>
      <c r="L17" s="67"/>
      <c r="M17" s="67"/>
      <c r="N17" s="67"/>
      <c r="O17" s="68"/>
    </row>
    <row r="18" spans="1:15" x14ac:dyDescent="0.25">
      <c r="A18" s="5"/>
      <c r="B18" s="16"/>
      <c r="C18" s="17"/>
      <c r="D18" s="18"/>
      <c r="E18" s="19"/>
      <c r="F18" s="22">
        <f t="shared" si="0"/>
        <v>0</v>
      </c>
      <c r="G18" s="22">
        <f t="shared" si="1"/>
        <v>0</v>
      </c>
      <c r="H18" s="16"/>
      <c r="I18" s="38"/>
      <c r="J18" s="38"/>
      <c r="K18" s="63" t="s">
        <v>144</v>
      </c>
      <c r="L18" s="64"/>
      <c r="M18" s="64"/>
      <c r="N18" s="64"/>
      <c r="O18" s="65"/>
    </row>
    <row r="19" spans="1:15" x14ac:dyDescent="0.25">
      <c r="A19" s="5"/>
      <c r="B19" s="16"/>
      <c r="C19" s="17"/>
      <c r="D19" s="18"/>
      <c r="E19" s="19"/>
      <c r="F19" s="22">
        <f t="shared" si="0"/>
        <v>0</v>
      </c>
      <c r="G19" s="22">
        <f t="shared" si="1"/>
        <v>0</v>
      </c>
      <c r="H19" s="16"/>
      <c r="I19" s="38"/>
      <c r="J19" s="38"/>
      <c r="K19" s="66" t="s">
        <v>133</v>
      </c>
      <c r="L19" s="67"/>
      <c r="M19" s="67"/>
      <c r="N19" s="67"/>
      <c r="O19" s="68"/>
    </row>
    <row r="20" spans="1:15" x14ac:dyDescent="0.25">
      <c r="A20" s="5"/>
      <c r="B20" s="16"/>
      <c r="C20" s="17"/>
      <c r="D20" s="18"/>
      <c r="E20" s="19"/>
      <c r="F20" s="22">
        <f t="shared" si="0"/>
        <v>0</v>
      </c>
      <c r="G20" s="22">
        <f t="shared" si="1"/>
        <v>0</v>
      </c>
      <c r="H20" s="16"/>
      <c r="I20" s="38"/>
      <c r="J20" s="38"/>
      <c r="K20" s="63" t="s">
        <v>144</v>
      </c>
      <c r="L20" s="64"/>
      <c r="M20" s="64"/>
      <c r="N20" s="64"/>
      <c r="O20" s="65"/>
    </row>
    <row r="21" spans="1:15" x14ac:dyDescent="0.25">
      <c r="A21" s="5"/>
      <c r="B21" s="16"/>
      <c r="C21" s="17"/>
      <c r="D21" s="18"/>
      <c r="E21" s="19"/>
      <c r="F21" s="22">
        <f t="shared" si="0"/>
        <v>0</v>
      </c>
      <c r="G21" s="22">
        <f t="shared" si="1"/>
        <v>0</v>
      </c>
      <c r="H21" s="16"/>
      <c r="I21" s="38"/>
      <c r="J21" s="38"/>
      <c r="K21" s="66" t="s">
        <v>136</v>
      </c>
      <c r="L21" s="67"/>
      <c r="M21" s="67"/>
      <c r="N21" s="67"/>
      <c r="O21" s="68"/>
    </row>
    <row r="22" spans="1:15" x14ac:dyDescent="0.25">
      <c r="A22" s="5"/>
      <c r="B22" s="16"/>
      <c r="C22" s="17"/>
      <c r="D22" s="18"/>
      <c r="E22" s="19"/>
      <c r="F22" s="22">
        <f t="shared" si="0"/>
        <v>0</v>
      </c>
      <c r="G22" s="22">
        <f t="shared" si="1"/>
        <v>0</v>
      </c>
      <c r="H22" s="16"/>
      <c r="I22" s="38"/>
      <c r="J22" s="37"/>
      <c r="K22" s="63" t="s">
        <v>144</v>
      </c>
      <c r="L22" s="64"/>
      <c r="M22" s="64"/>
      <c r="N22" s="64"/>
      <c r="O22" s="65"/>
    </row>
    <row r="23" spans="1:15" x14ac:dyDescent="0.25">
      <c r="A23" s="5"/>
      <c r="B23" s="16"/>
      <c r="C23" s="17"/>
      <c r="D23" s="18"/>
      <c r="E23" s="19"/>
      <c r="F23" s="22">
        <f t="shared" si="0"/>
        <v>0</v>
      </c>
      <c r="G23" s="22">
        <f t="shared" si="1"/>
        <v>0</v>
      </c>
      <c r="H23" s="42"/>
      <c r="I23" s="38"/>
      <c r="J23" s="38"/>
      <c r="K23" s="66" t="s">
        <v>137</v>
      </c>
      <c r="L23" s="67"/>
      <c r="M23" s="67"/>
      <c r="N23" s="67"/>
      <c r="O23" s="68"/>
    </row>
    <row r="24" spans="1:15" x14ac:dyDescent="0.25">
      <c r="A24" s="5"/>
      <c r="B24" s="20" t="s">
        <v>8</v>
      </c>
      <c r="C24" s="21"/>
      <c r="D24" s="21"/>
      <c r="E24" s="21"/>
      <c r="F24" s="23">
        <f>SUM(F9:F23)</f>
        <v>0</v>
      </c>
      <c r="G24" s="24">
        <f>SUM(G9:G23)</f>
        <v>0</v>
      </c>
      <c r="H24" s="43"/>
      <c r="I24" s="38"/>
      <c r="J24" s="38"/>
      <c r="K24" s="63" t="s">
        <v>144</v>
      </c>
      <c r="L24" s="64"/>
      <c r="M24" s="64"/>
      <c r="N24" s="64"/>
      <c r="O24" s="65"/>
    </row>
    <row r="25" spans="1:15" x14ac:dyDescent="0.25">
      <c r="A25" s="5"/>
      <c r="B25" s="5"/>
      <c r="C25" s="5"/>
      <c r="D25" s="5"/>
      <c r="E25" s="5"/>
      <c r="F25" s="5"/>
      <c r="G25" s="5"/>
      <c r="H25" s="5"/>
      <c r="I25" s="38"/>
      <c r="J25" s="38"/>
      <c r="K25" s="66" t="s">
        <v>138</v>
      </c>
      <c r="L25" s="67"/>
      <c r="M25" s="67"/>
      <c r="N25" s="67"/>
      <c r="O25" s="68"/>
    </row>
    <row r="26" spans="1:15" x14ac:dyDescent="0.25">
      <c r="A26" s="5"/>
      <c r="B26" s="5"/>
      <c r="C26" s="5"/>
      <c r="D26" s="5"/>
      <c r="E26" s="5"/>
      <c r="F26" s="5"/>
      <c r="G26" s="5"/>
      <c r="H26" s="5"/>
      <c r="I26" s="38"/>
      <c r="J26" s="38"/>
      <c r="K26" s="63" t="s">
        <v>144</v>
      </c>
      <c r="L26" s="64"/>
      <c r="M26" s="64"/>
      <c r="N26" s="64"/>
      <c r="O26" s="65"/>
    </row>
    <row r="27" spans="1:15" x14ac:dyDescent="0.25">
      <c r="A27" s="5"/>
      <c r="B27" s="5"/>
      <c r="C27" s="5"/>
      <c r="D27" s="5"/>
      <c r="E27" s="5"/>
      <c r="F27" s="5"/>
      <c r="G27" s="5"/>
      <c r="H27" s="5"/>
      <c r="I27" s="5"/>
      <c r="J27" s="5"/>
      <c r="K27" s="5"/>
      <c r="L27" s="5"/>
      <c r="M27" s="5"/>
      <c r="N27" s="5"/>
      <c r="O27" s="5"/>
    </row>
    <row r="28" spans="1:15" x14ac:dyDescent="0.25">
      <c r="A28" s="5"/>
      <c r="B28" s="5"/>
      <c r="C28" s="5"/>
      <c r="D28" s="5"/>
      <c r="E28" s="5"/>
      <c r="F28" s="5"/>
      <c r="G28" s="5"/>
      <c r="H28" s="5"/>
      <c r="I28" s="5"/>
      <c r="J28" s="5"/>
      <c r="K28" s="5"/>
      <c r="L28" s="5"/>
      <c r="M28" s="5"/>
      <c r="N28" s="5"/>
      <c r="O28" s="5"/>
    </row>
    <row r="29" spans="1:15" ht="28.5" customHeight="1" x14ac:dyDescent="0.25">
      <c r="A29" s="5"/>
      <c r="B29" s="82" t="s">
        <v>71</v>
      </c>
      <c r="C29" s="83"/>
      <c r="D29" s="83"/>
      <c r="E29" s="83"/>
      <c r="F29" s="83"/>
      <c r="G29" s="83"/>
      <c r="H29" s="83"/>
      <c r="I29" s="83"/>
      <c r="J29" s="83"/>
      <c r="K29" s="83"/>
      <c r="L29" s="83"/>
      <c r="M29" s="83"/>
      <c r="N29" s="83"/>
      <c r="O29" s="5"/>
    </row>
    <row r="30" spans="1:15" ht="39.75" customHeight="1" x14ac:dyDescent="0.25">
      <c r="A30" s="5"/>
      <c r="B30" s="69" t="s">
        <v>62</v>
      </c>
      <c r="C30" s="70"/>
      <c r="D30" s="70"/>
      <c r="E30" s="70"/>
      <c r="F30" s="70"/>
      <c r="G30" s="70"/>
      <c r="H30" s="57" t="s">
        <v>73</v>
      </c>
      <c r="I30" s="58"/>
      <c r="J30" s="58"/>
      <c r="K30" s="58"/>
      <c r="L30" s="58"/>
      <c r="M30" s="58"/>
      <c r="N30" s="59"/>
      <c r="O30" s="5"/>
    </row>
    <row r="31" spans="1:15" ht="30.75" customHeight="1" x14ac:dyDescent="0.25">
      <c r="A31" s="5"/>
      <c r="B31" s="69" t="s">
        <v>68</v>
      </c>
      <c r="C31" s="70"/>
      <c r="D31" s="70"/>
      <c r="E31" s="70"/>
      <c r="F31" s="70"/>
      <c r="G31" s="70"/>
      <c r="H31" s="57" t="s">
        <v>66</v>
      </c>
      <c r="I31" s="58"/>
      <c r="J31" s="58"/>
      <c r="K31" s="58"/>
      <c r="L31" s="58"/>
      <c r="M31" s="58"/>
      <c r="N31" s="59"/>
      <c r="O31" s="5"/>
    </row>
    <row r="32" spans="1:15" ht="54.75" customHeight="1" x14ac:dyDescent="0.25">
      <c r="A32" s="5"/>
      <c r="B32" s="69" t="s">
        <v>63</v>
      </c>
      <c r="C32" s="70"/>
      <c r="D32" s="70"/>
      <c r="E32" s="70"/>
      <c r="F32" s="70"/>
      <c r="G32" s="70"/>
      <c r="H32" s="60" t="s">
        <v>69</v>
      </c>
      <c r="I32" s="61"/>
      <c r="J32" s="61"/>
      <c r="K32" s="61"/>
      <c r="L32" s="61"/>
      <c r="M32" s="61"/>
      <c r="N32" s="62"/>
      <c r="O32" s="5"/>
    </row>
    <row r="33" spans="1:15" ht="46.5" customHeight="1" x14ac:dyDescent="0.25">
      <c r="A33" s="5"/>
      <c r="B33" s="69" t="s">
        <v>67</v>
      </c>
      <c r="C33" s="70"/>
      <c r="D33" s="70"/>
      <c r="E33" s="70"/>
      <c r="F33" s="70"/>
      <c r="G33" s="70"/>
      <c r="H33" s="60" t="s">
        <v>74</v>
      </c>
      <c r="I33" s="61"/>
      <c r="J33" s="61"/>
      <c r="K33" s="61"/>
      <c r="L33" s="61"/>
      <c r="M33" s="61"/>
      <c r="N33" s="62"/>
      <c r="O33" s="5"/>
    </row>
    <row r="34" spans="1:15" ht="89.25" customHeight="1" x14ac:dyDescent="0.25">
      <c r="A34" s="5"/>
      <c r="B34" s="69" t="s">
        <v>72</v>
      </c>
      <c r="C34" s="70"/>
      <c r="D34" s="70"/>
      <c r="E34" s="70"/>
      <c r="F34" s="70"/>
      <c r="G34" s="70"/>
      <c r="H34" s="60" t="s">
        <v>70</v>
      </c>
      <c r="I34" s="61"/>
      <c r="J34" s="61"/>
      <c r="K34" s="61"/>
      <c r="L34" s="61"/>
      <c r="M34" s="61"/>
      <c r="N34" s="62"/>
      <c r="O34" s="5"/>
    </row>
    <row r="35" spans="1:15" ht="27" customHeight="1" x14ac:dyDescent="0.25"/>
    <row r="36" spans="1:15" ht="30.75" customHeight="1" x14ac:dyDescent="0.25"/>
    <row r="37" spans="1:15" ht="62.25" customHeight="1" x14ac:dyDescent="0.25"/>
    <row r="38" spans="1:15" ht="59.25" customHeight="1" x14ac:dyDescent="0.25"/>
    <row r="39" spans="1:15" ht="54.75" customHeight="1" x14ac:dyDescent="0.25"/>
  </sheetData>
  <sheetProtection algorithmName="SHA-512" hashValue="UoEtfe4xbobQAT0iVa1JVvUZfmEE5qpioQCjAKv5XAtltetderq70l8LWwNplsf35dLbCBQuG1uVOPuQbFvwgw==" saltValue="DPz9ww0VLjlVKbylKxD5pg==" spinCount="100000" sheet="1" objects="1" scenarios="1"/>
  <mergeCells count="34">
    <mergeCell ref="J6:O6"/>
    <mergeCell ref="K11:O11"/>
    <mergeCell ref="K12:O12"/>
    <mergeCell ref="H30:N30"/>
    <mergeCell ref="J9:N9"/>
    <mergeCell ref="B29:N29"/>
    <mergeCell ref="K13:O13"/>
    <mergeCell ref="K15:O15"/>
    <mergeCell ref="K17:O17"/>
    <mergeCell ref="K16:O16"/>
    <mergeCell ref="K19:O19"/>
    <mergeCell ref="K18:O18"/>
    <mergeCell ref="K14:O14"/>
    <mergeCell ref="B3:G3"/>
    <mergeCell ref="B4:G4"/>
    <mergeCell ref="B5:G5"/>
    <mergeCell ref="B6:G6"/>
    <mergeCell ref="B7:G7"/>
    <mergeCell ref="B34:G34"/>
    <mergeCell ref="B30:G30"/>
    <mergeCell ref="B31:G31"/>
    <mergeCell ref="B32:G32"/>
    <mergeCell ref="B33:G33"/>
    <mergeCell ref="H31:N31"/>
    <mergeCell ref="H32:N32"/>
    <mergeCell ref="H33:N33"/>
    <mergeCell ref="H34:N34"/>
    <mergeCell ref="K20:O20"/>
    <mergeCell ref="K22:O22"/>
    <mergeCell ref="K24:O24"/>
    <mergeCell ref="K26:O26"/>
    <mergeCell ref="K21:O21"/>
    <mergeCell ref="K23:O23"/>
    <mergeCell ref="K25:O25"/>
  </mergeCells>
  <dataValidations count="8">
    <dataValidation type="list" allowBlank="1" showInputMessage="1" showErrorMessage="1" promptTitle="¡CUIDADO!" prompt="SELECCIONE EL INVERSOR EN BASE A SU TIPO DE CARGA, RECUERDE QUE EXISTEN DE ONDA PURA Y ONDA MODIFICADA._x000a_" sqref="K18:O18">
      <formula1>INVERSORES2</formula1>
    </dataValidation>
    <dataValidation type="list" allowBlank="1" showInputMessage="1" showErrorMessage="1" sqref="K20:O20">
      <formula1>CARGADORES1</formula1>
    </dataValidation>
    <dataValidation type="list" allowBlank="1" showInputMessage="1" showErrorMessage="1" promptTitle="¡ADVERTENCIA!" prompt="NO DESCARGUE LAS BATERIAS POR DEBAJO DE LOS 11.5VCD." sqref="K16:O16">
      <formula1>BATERIAS1</formula1>
    </dataValidation>
    <dataValidation type="list" allowBlank="1" showInputMessage="1" promptTitle="¡CUIDADO!" prompt="SELECCIONE EL CONTROLADOR DE CARGA EN BASE AL AMPERE DEL ARREGLO FV. NO CONECTAR EL INVERSOR AL CONTROLADOR DE CARGA." sqref="K14:O14">
      <formula1>CONTROLADORES2</formula1>
    </dataValidation>
    <dataValidation type="list" allowBlank="1" showInputMessage="1" showErrorMessage="1" promptTitle="¡REVISE!" prompt="EXISTEN MONTAJES PARA POSTE Y PISO, REVISE LA APLICACIÓN REQUERIDA." sqref="K22:O22">
      <formula1>GABINETES</formula1>
    </dataValidation>
    <dataValidation type="list" allowBlank="1" showInputMessage="1" showErrorMessage="1" sqref="K12:O12">
      <formula1>MODULOSFV1</formula1>
    </dataValidation>
    <dataValidation type="list" allowBlank="1" showInputMessage="1" showErrorMessage="1" promptTitle="¡ADVERTENCIA!" prompt="REVISE LA CANTIDAD DE SOPORTE DEL MONTAJE ANTES DE SELECCIONAR UNO." sqref="K24:O24">
      <formula1>MONTAJES</formula1>
    </dataValidation>
    <dataValidation type="list" allowBlank="1" showInputMessage="1" showErrorMessage="1" promptTitle="¡ADVERTENCIA!" prompt="REVISE LAS CAIDAS DE TENSION SEGUN LA DISTANCIA PARA LA SELECCIÓN DE CABLE." sqref="K26:O26">
      <formula1>ACCESORIOS</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5" sqref="A5"/>
    </sheetView>
  </sheetViews>
  <sheetFormatPr baseColWidth="10" defaultRowHeight="15" x14ac:dyDescent="0.25"/>
  <cols>
    <col min="1" max="1" width="71.42578125" customWidth="1"/>
  </cols>
  <sheetData>
    <row r="1" spans="1:1" x14ac:dyDescent="0.25">
      <c r="A1" s="39" t="s">
        <v>144</v>
      </c>
    </row>
    <row r="2" spans="1:1" ht="30" x14ac:dyDescent="0.25">
      <c r="A2" s="40" t="s">
        <v>165</v>
      </c>
    </row>
    <row r="3" spans="1:1" x14ac:dyDescent="0.25">
      <c r="A3" s="39" t="s">
        <v>164</v>
      </c>
    </row>
    <row r="4" spans="1:1" ht="30" x14ac:dyDescent="0.25">
      <c r="A4" s="40" t="s">
        <v>163</v>
      </c>
    </row>
    <row r="5" spans="1:1" ht="30" x14ac:dyDescent="0.25">
      <c r="A5" s="40" t="s">
        <v>160</v>
      </c>
    </row>
    <row r="6" spans="1:1" x14ac:dyDescent="0.25">
      <c r="A6" s="40" t="s">
        <v>161</v>
      </c>
    </row>
    <row r="7" spans="1:1" x14ac:dyDescent="0.25">
      <c r="A7" s="39" t="s">
        <v>162</v>
      </c>
    </row>
  </sheetData>
  <sheetProtection algorithmName="SHA-512" hashValue="O6EsbQKHTViHicvf0veSBK5XHJd2JhWaFq0lM6/nX6kzRao4hLTOfXbh+RmcIFM2wGIZIX1Hm7v1cXVHC5Waxw==" saltValue="U29sAmLAf6aJr/FOgS+Ky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4" sqref="A4"/>
    </sheetView>
  </sheetViews>
  <sheetFormatPr baseColWidth="10" defaultRowHeight="15" x14ac:dyDescent="0.25"/>
  <cols>
    <col min="1" max="1" width="57" customWidth="1"/>
  </cols>
  <sheetData>
    <row r="1" spans="1:1" x14ac:dyDescent="0.25">
      <c r="A1" s="39" t="s">
        <v>144</v>
      </c>
    </row>
    <row r="2" spans="1:1" x14ac:dyDescent="0.25">
      <c r="A2" s="39" t="s">
        <v>154</v>
      </c>
    </row>
    <row r="3" spans="1:1" x14ac:dyDescent="0.25">
      <c r="A3" s="39" t="s">
        <v>155</v>
      </c>
    </row>
    <row r="4" spans="1:1" x14ac:dyDescent="0.25">
      <c r="A4" s="39" t="s">
        <v>156</v>
      </c>
    </row>
    <row r="5" spans="1:1" x14ac:dyDescent="0.25">
      <c r="A5" s="39" t="s">
        <v>157</v>
      </c>
    </row>
    <row r="6" spans="1:1" x14ac:dyDescent="0.25">
      <c r="A6" s="39" t="s">
        <v>158</v>
      </c>
    </row>
    <row r="7" spans="1:1" x14ac:dyDescent="0.25">
      <c r="A7" s="39" t="s">
        <v>159</v>
      </c>
    </row>
  </sheetData>
  <sheetProtection algorithmName="SHA-512" hashValue="RMvOWkr3gcxgMtq+VWNTgysZNtWS2JbIjRQaKRzAohNJZeCUSz31ClEFKIkVTvrQW5thA5RfY4ChqU9LJPzA0w==" saltValue="dRkVICbGHgvpWk9Oai55L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election activeCell="A20" sqref="A20"/>
    </sheetView>
  </sheetViews>
  <sheetFormatPr baseColWidth="10" defaultRowHeight="15" x14ac:dyDescent="0.25"/>
  <cols>
    <col min="1" max="1" width="49.5703125" customWidth="1"/>
  </cols>
  <sheetData>
    <row r="1" spans="1:1" x14ac:dyDescent="0.25">
      <c r="A1" s="41" t="s">
        <v>144</v>
      </c>
    </row>
    <row r="2" spans="1:1" x14ac:dyDescent="0.25">
      <c r="A2" s="41" t="s">
        <v>90</v>
      </c>
    </row>
    <row r="3" spans="1:1" x14ac:dyDescent="0.25">
      <c r="A3" s="41" t="s">
        <v>91</v>
      </c>
    </row>
    <row r="4" spans="1:1" x14ac:dyDescent="0.25">
      <c r="A4" s="41" t="s">
        <v>92</v>
      </c>
    </row>
    <row r="5" spans="1:1" x14ac:dyDescent="0.25">
      <c r="A5" s="41" t="s">
        <v>93</v>
      </c>
    </row>
    <row r="6" spans="1:1" x14ac:dyDescent="0.25">
      <c r="A6" s="41" t="s">
        <v>89</v>
      </c>
    </row>
    <row r="7" spans="1:1" x14ac:dyDescent="0.25">
      <c r="A7" s="41" t="s">
        <v>88</v>
      </c>
    </row>
    <row r="8" spans="1:1" x14ac:dyDescent="0.25">
      <c r="A8" s="41" t="s">
        <v>87</v>
      </c>
    </row>
    <row r="9" spans="1:1" x14ac:dyDescent="0.25">
      <c r="A9" s="41" t="s">
        <v>86</v>
      </c>
    </row>
    <row r="10" spans="1:1" x14ac:dyDescent="0.25">
      <c r="A10" s="41" t="s">
        <v>85</v>
      </c>
    </row>
    <row r="11" spans="1:1" x14ac:dyDescent="0.25">
      <c r="A11" s="41" t="s">
        <v>84</v>
      </c>
    </row>
    <row r="12" spans="1:1" x14ac:dyDescent="0.25">
      <c r="A12" s="41" t="s">
        <v>83</v>
      </c>
    </row>
    <row r="13" spans="1:1" x14ac:dyDescent="0.25">
      <c r="A13" s="41" t="s">
        <v>82</v>
      </c>
    </row>
    <row r="14" spans="1:1" x14ac:dyDescent="0.25">
      <c r="A14" s="41" t="s">
        <v>81</v>
      </c>
    </row>
    <row r="15" spans="1:1" x14ac:dyDescent="0.25">
      <c r="A15" s="41" t="s">
        <v>80</v>
      </c>
    </row>
    <row r="16" spans="1:1" x14ac:dyDescent="0.25">
      <c r="A16" s="41" t="s">
        <v>79</v>
      </c>
    </row>
    <row r="17" spans="1:1" x14ac:dyDescent="0.25">
      <c r="A17" s="41" t="s">
        <v>78</v>
      </c>
    </row>
    <row r="18" spans="1:1" x14ac:dyDescent="0.25">
      <c r="A18" s="41" t="s">
        <v>77</v>
      </c>
    </row>
    <row r="19" spans="1:1" x14ac:dyDescent="0.25">
      <c r="A19" s="41" t="s">
        <v>76</v>
      </c>
    </row>
    <row r="20" spans="1:1" x14ac:dyDescent="0.25">
      <c r="A20" s="41" t="s">
        <v>94</v>
      </c>
    </row>
    <row r="21" spans="1:1" x14ac:dyDescent="0.25">
      <c r="A21" s="41" t="s">
        <v>95</v>
      </c>
    </row>
    <row r="22" spans="1:1" x14ac:dyDescent="0.25">
      <c r="A22" s="41" t="s">
        <v>96</v>
      </c>
    </row>
    <row r="23" spans="1:1" x14ac:dyDescent="0.25">
      <c r="A23" s="41" t="s">
        <v>97</v>
      </c>
    </row>
    <row r="24" spans="1:1" x14ac:dyDescent="0.25">
      <c r="A24" s="41" t="s">
        <v>98</v>
      </c>
    </row>
    <row r="25" spans="1:1" x14ac:dyDescent="0.25">
      <c r="A25" s="41" t="s">
        <v>99</v>
      </c>
    </row>
    <row r="26" spans="1:1" x14ac:dyDescent="0.25">
      <c r="A26" s="41" t="s">
        <v>100</v>
      </c>
    </row>
    <row r="27" spans="1:1" x14ac:dyDescent="0.25">
      <c r="A27" s="41" t="s">
        <v>101</v>
      </c>
    </row>
    <row r="28" spans="1:1" x14ac:dyDescent="0.25">
      <c r="A28" s="41" t="s">
        <v>102</v>
      </c>
    </row>
  </sheetData>
  <sheetProtection algorithmName="SHA-512" hashValue="3nRuRqBixXhe6ED4isWkCfneMP31q149homwEOHI35agPvzPlykcRwow1WxO3NsraJqt+jUXR67/6QnxVVROyg==" saltValue="Nam4+tinVHfWHlTM86YWb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sqref="A1:A6"/>
    </sheetView>
  </sheetViews>
  <sheetFormatPr baseColWidth="10" defaultRowHeight="15" x14ac:dyDescent="0.25"/>
  <cols>
    <col min="1" max="1" width="46" customWidth="1"/>
  </cols>
  <sheetData>
    <row r="1" spans="1:1" x14ac:dyDescent="0.25">
      <c r="A1" s="39" t="s">
        <v>144</v>
      </c>
    </row>
    <row r="2" spans="1:1" x14ac:dyDescent="0.25">
      <c r="A2" s="39" t="s">
        <v>139</v>
      </c>
    </row>
    <row r="3" spans="1:1" x14ac:dyDescent="0.25">
      <c r="A3" s="39" t="s">
        <v>140</v>
      </c>
    </row>
    <row r="4" spans="1:1" x14ac:dyDescent="0.25">
      <c r="A4" s="39" t="s">
        <v>141</v>
      </c>
    </row>
    <row r="5" spans="1:1" x14ac:dyDescent="0.25">
      <c r="A5" s="39" t="s">
        <v>142</v>
      </c>
    </row>
    <row r="6" spans="1:1" x14ac:dyDescent="0.25">
      <c r="A6" s="39" t="s">
        <v>143</v>
      </c>
    </row>
  </sheetData>
  <sheetProtection algorithmName="SHA-512" hashValue="BHg7+ix040WpkqeELeqBEShsJ03U4WyVoHwZOfRnK9q3JaKQsEjtJgJA/q/8aSr/4jxsHR564AQ53Wq3SNyQtQ==" saltValue="9B3kZ2hEE7WtqtfgUDI/6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9" sqref="A39"/>
    </sheetView>
  </sheetViews>
  <sheetFormatPr baseColWidth="10" defaultRowHeight="15" x14ac:dyDescent="0.25"/>
  <cols>
    <col min="1" max="1" width="57.140625" customWidth="1"/>
  </cols>
  <sheetData>
    <row r="1" spans="1:1" x14ac:dyDescent="0.25">
      <c r="A1" s="39" t="s">
        <v>144</v>
      </c>
    </row>
    <row r="2" spans="1:1" x14ac:dyDescent="0.25">
      <c r="A2" s="39" t="s">
        <v>146</v>
      </c>
    </row>
    <row r="3" spans="1:1" x14ac:dyDescent="0.25">
      <c r="A3" s="39" t="s">
        <v>147</v>
      </c>
    </row>
    <row r="4" spans="1:1" x14ac:dyDescent="0.25">
      <c r="A4" s="39" t="s">
        <v>153</v>
      </c>
    </row>
    <row r="5" spans="1:1" x14ac:dyDescent="0.25">
      <c r="A5" s="39" t="s">
        <v>148</v>
      </c>
    </row>
    <row r="6" spans="1:1" x14ac:dyDescent="0.25">
      <c r="A6" s="39" t="s">
        <v>149</v>
      </c>
    </row>
    <row r="7" spans="1:1" x14ac:dyDescent="0.25">
      <c r="A7" s="39" t="s">
        <v>150</v>
      </c>
    </row>
    <row r="8" spans="1:1" x14ac:dyDescent="0.25">
      <c r="A8" s="39" t="s">
        <v>151</v>
      </c>
    </row>
    <row r="9" spans="1:1" x14ac:dyDescent="0.25">
      <c r="A9" s="39" t="s">
        <v>152</v>
      </c>
    </row>
  </sheetData>
  <sheetProtection algorithmName="SHA-512" hashValue="BhgtJJlFrlC4D7OkY3fMz/FzZ5u5mBVeFRLMLPX6VQ/AYo2R4MHWvfteR4rgjzZsWU7sbeiwsBCCDYmuqe7lOw==" saltValue="5v5vZQFJiO2oRRo2/ksPS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11" sqref="A11"/>
    </sheetView>
  </sheetViews>
  <sheetFormatPr baseColWidth="10" defaultRowHeight="15" x14ac:dyDescent="0.25"/>
  <cols>
    <col min="1" max="1" width="57.28515625" customWidth="1"/>
  </cols>
  <sheetData>
    <row r="1" spans="1:1" x14ac:dyDescent="0.25">
      <c r="A1" t="s">
        <v>144</v>
      </c>
    </row>
    <row r="2" spans="1:1" x14ac:dyDescent="0.25">
      <c r="A2" t="s">
        <v>107</v>
      </c>
    </row>
    <row r="3" spans="1:1" x14ac:dyDescent="0.25">
      <c r="A3" t="s">
        <v>103</v>
      </c>
    </row>
    <row r="4" spans="1:1" x14ac:dyDescent="0.25">
      <c r="A4" t="s">
        <v>104</v>
      </c>
    </row>
    <row r="5" spans="1:1" x14ac:dyDescent="0.25">
      <c r="A5" t="s">
        <v>105</v>
      </c>
    </row>
    <row r="6" spans="1:1" x14ac:dyDescent="0.25">
      <c r="A6" t="s">
        <v>106</v>
      </c>
    </row>
    <row r="7" spans="1:1" x14ac:dyDescent="0.25">
      <c r="A7" t="s">
        <v>112</v>
      </c>
    </row>
    <row r="8" spans="1:1" x14ac:dyDescent="0.25">
      <c r="A8" t="s">
        <v>108</v>
      </c>
    </row>
    <row r="9" spans="1:1" x14ac:dyDescent="0.25">
      <c r="A9" t="s">
        <v>109</v>
      </c>
    </row>
    <row r="10" spans="1:1" x14ac:dyDescent="0.25">
      <c r="A10" t="s">
        <v>110</v>
      </c>
    </row>
    <row r="11" spans="1:1" x14ac:dyDescent="0.25">
      <c r="A11" t="s">
        <v>111</v>
      </c>
    </row>
    <row r="12" spans="1:1" x14ac:dyDescent="0.25">
      <c r="A12" t="s">
        <v>114</v>
      </c>
    </row>
    <row r="13" spans="1:1" x14ac:dyDescent="0.25">
      <c r="A13" t="s">
        <v>113</v>
      </c>
    </row>
    <row r="14" spans="1:1" x14ac:dyDescent="0.25">
      <c r="A14" t="s">
        <v>115</v>
      </c>
    </row>
    <row r="15" spans="1:1" x14ac:dyDescent="0.25">
      <c r="A15" t="s">
        <v>116</v>
      </c>
    </row>
    <row r="16" spans="1:1" x14ac:dyDescent="0.25">
      <c r="A16" t="s">
        <v>117</v>
      </c>
    </row>
    <row r="17" spans="1:1" x14ac:dyDescent="0.25">
      <c r="A17" t="s">
        <v>118</v>
      </c>
    </row>
  </sheetData>
  <sheetProtection algorithmName="SHA-512" hashValue="4w9JL32sVcC8ddHP9yZ8LxhHa03+rDIJy3qHsPGl90x444QeANbqIO4P2J5mLmqqFP+DZRJA7gzEqBCw3W7sgg==" saltValue="1DescwzEr5pC8VtVMj7eH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sqref="A1:A15"/>
    </sheetView>
  </sheetViews>
  <sheetFormatPr baseColWidth="10" defaultRowHeight="15" x14ac:dyDescent="0.25"/>
  <cols>
    <col min="1" max="1" width="57.140625" customWidth="1"/>
  </cols>
  <sheetData>
    <row r="1" spans="1:1" x14ac:dyDescent="0.25">
      <c r="A1" s="39" t="s">
        <v>144</v>
      </c>
    </row>
    <row r="2" spans="1:1" x14ac:dyDescent="0.25">
      <c r="A2" s="39" t="s">
        <v>119</v>
      </c>
    </row>
    <row r="3" spans="1:1" x14ac:dyDescent="0.25">
      <c r="A3" s="39" t="s">
        <v>120</v>
      </c>
    </row>
    <row r="4" spans="1:1" x14ac:dyDescent="0.25">
      <c r="A4" s="39" t="s">
        <v>121</v>
      </c>
    </row>
    <row r="5" spans="1:1" x14ac:dyDescent="0.25">
      <c r="A5" s="39" t="s">
        <v>130</v>
      </c>
    </row>
    <row r="6" spans="1:1" x14ac:dyDescent="0.25">
      <c r="A6" s="39" t="s">
        <v>131</v>
      </c>
    </row>
    <row r="7" spans="1:1" x14ac:dyDescent="0.25">
      <c r="A7" s="39" t="s">
        <v>132</v>
      </c>
    </row>
    <row r="8" spans="1:1" x14ac:dyDescent="0.25">
      <c r="A8" s="39" t="s">
        <v>122</v>
      </c>
    </row>
    <row r="9" spans="1:1" x14ac:dyDescent="0.25">
      <c r="A9" s="39" t="s">
        <v>123</v>
      </c>
    </row>
    <row r="10" spans="1:1" x14ac:dyDescent="0.25">
      <c r="A10" s="39" t="s">
        <v>124</v>
      </c>
    </row>
    <row r="11" spans="1:1" x14ac:dyDescent="0.25">
      <c r="A11" s="39" t="s">
        <v>127</v>
      </c>
    </row>
    <row r="12" spans="1:1" x14ac:dyDescent="0.25">
      <c r="A12" s="39" t="s">
        <v>125</v>
      </c>
    </row>
    <row r="13" spans="1:1" x14ac:dyDescent="0.25">
      <c r="A13" s="39" t="s">
        <v>126</v>
      </c>
    </row>
    <row r="14" spans="1:1" x14ac:dyDescent="0.25">
      <c r="A14" s="39" t="s">
        <v>128</v>
      </c>
    </row>
    <row r="15" spans="1:1" x14ac:dyDescent="0.25">
      <c r="A15" s="39" t="s">
        <v>129</v>
      </c>
    </row>
  </sheetData>
  <sheetProtection algorithmName="SHA-512" hashValue="YLjXNYcfKjNNjtqLhUJvUzm6/U4se/FzGU8qDtRSyttOVa8c8wnrAQUQuQMM7KLU4yG++WDtDbYntIPAE0nJQQ==" saltValue="cCGEuZLk/4ZkQQTbcMhsG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17</vt:i4>
      </vt:variant>
    </vt:vector>
  </HeadingPairs>
  <TitlesOfParts>
    <vt:vector size="27" baseType="lpstr">
      <vt:lpstr>INCIDENCIA SOLAR</vt:lpstr>
      <vt:lpstr>CALCULO DE SISTEMA</vt:lpstr>
      <vt:lpstr>MONTAJES</vt:lpstr>
      <vt:lpstr>MODULOS FV</vt:lpstr>
      <vt:lpstr>CONTROLADORES </vt:lpstr>
      <vt:lpstr>BATERIAS</vt:lpstr>
      <vt:lpstr>GABINETES</vt:lpstr>
      <vt:lpstr>INVERSORES</vt:lpstr>
      <vt:lpstr>INVERSORES-CARGADORES</vt:lpstr>
      <vt:lpstr>ACCESORIOS</vt:lpstr>
      <vt:lpstr>'CALCULO DE SISTEMA'!ACCESORIOS</vt:lpstr>
      <vt:lpstr>'CALCULO DE SISTEMA'!BATERIAS</vt:lpstr>
      <vt:lpstr>'CALCULO DE SISTEMA'!BATERIAS1</vt:lpstr>
      <vt:lpstr>'CALCULO DE SISTEMA'!CARGADORES</vt:lpstr>
      <vt:lpstr>'CALCULO DE SISTEMA'!CARGADORES1</vt:lpstr>
      <vt:lpstr>'CALCULO DE SISTEMA'!CONTROLADORES</vt:lpstr>
      <vt:lpstr>'CONTROLADORES '!CONTROLADORES</vt:lpstr>
      <vt:lpstr>CONTROLADORES</vt:lpstr>
      <vt:lpstr>'CALCULO DE SISTEMA'!CONTROLADORES1</vt:lpstr>
      <vt:lpstr>'CALCULO DE SISTEMA'!CONTROLADORES2</vt:lpstr>
      <vt:lpstr>'CALCULO DE SISTEMA'!GABINETES</vt:lpstr>
      <vt:lpstr>'CALCULO DE SISTEMA'!INVERSORES</vt:lpstr>
      <vt:lpstr>'CALCULO DE SISTEMA'!INVERSORES1</vt:lpstr>
      <vt:lpstr>'CALCULO DE SISTEMA'!INVERSORES2</vt:lpstr>
      <vt:lpstr>'CALCULO DE SISTEMA'!MODULOSFV</vt:lpstr>
      <vt:lpstr>'CALCULO DE SISTEMA'!MODULOSFV1</vt:lpstr>
      <vt:lpstr>'CALCULO DE SISTEMA'!MONTAJES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Alejandro</cp:lastModifiedBy>
  <dcterms:created xsi:type="dcterms:W3CDTF">2016-11-15T22:18:33Z</dcterms:created>
  <dcterms:modified xsi:type="dcterms:W3CDTF">2016-12-08T00:08:45Z</dcterms:modified>
</cp:coreProperties>
</file>