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399" documentId="13_ncr:1_{42F21FB9-CB34-4BB5-A577-8E9E6C0D0896}" xr6:coauthVersionLast="47" xr6:coauthVersionMax="47" xr10:uidLastSave="{94D1E79E-7B1F-41F8-ABEF-635A09EED94B}"/>
  <bookViews>
    <workbookView xWindow="28845" yWindow="315" windowWidth="30495" windowHeight="20250" xr2:uid="{00000000-000D-0000-FFFF-FFFF00000000}"/>
  </bookViews>
  <sheets>
    <sheet name="6SQF-3" sheetId="2" r:id="rId1"/>
    <sheet name=" Desempeño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H6" i="5" l="1"/>
  <c r="L6" i="5"/>
  <c r="E6" i="5"/>
  <c r="F6" i="5"/>
  <c r="G6" i="5"/>
  <c r="I6" i="5"/>
  <c r="J6" i="5"/>
  <c r="K6" i="5"/>
  <c r="M6" i="5"/>
  <c r="N6" i="5"/>
  <c r="O6" i="5"/>
  <c r="E55" i="5" l="1"/>
  <c r="F55" i="5"/>
  <c r="G55" i="5"/>
  <c r="H55" i="5"/>
  <c r="I55" i="5"/>
  <c r="J55" i="5"/>
  <c r="K55" i="5"/>
  <c r="L55" i="5"/>
  <c r="M55" i="5"/>
  <c r="N55" i="5"/>
  <c r="O55" i="5"/>
  <c r="D55" i="5"/>
  <c r="C50" i="5"/>
  <c r="E48" i="5"/>
  <c r="F48" i="5"/>
  <c r="G48" i="5"/>
  <c r="H48" i="5"/>
  <c r="I48" i="5"/>
  <c r="J48" i="5"/>
  <c r="K48" i="5"/>
  <c r="L48" i="5"/>
  <c r="M48" i="5"/>
  <c r="N48" i="5"/>
  <c r="O48" i="5"/>
  <c r="D48" i="5"/>
  <c r="C43" i="5"/>
  <c r="E41" i="5"/>
  <c r="F41" i="5"/>
  <c r="G41" i="5"/>
  <c r="H41" i="5"/>
  <c r="I41" i="5"/>
  <c r="J41" i="5"/>
  <c r="K41" i="5"/>
  <c r="L41" i="5"/>
  <c r="M41" i="5"/>
  <c r="N41" i="5"/>
  <c r="O41" i="5"/>
  <c r="D41" i="5"/>
  <c r="C36" i="5"/>
  <c r="E34" i="5"/>
  <c r="F34" i="5"/>
  <c r="G34" i="5"/>
  <c r="H34" i="5"/>
  <c r="I34" i="5"/>
  <c r="J34" i="5"/>
  <c r="K34" i="5"/>
  <c r="L34" i="5"/>
  <c r="M34" i="5"/>
  <c r="N34" i="5"/>
  <c r="O34" i="5"/>
  <c r="D34" i="5"/>
  <c r="C29" i="5"/>
  <c r="E27" i="5"/>
  <c r="F27" i="5"/>
  <c r="G27" i="5"/>
  <c r="H27" i="5"/>
  <c r="I27" i="5"/>
  <c r="J27" i="5"/>
  <c r="K27" i="5"/>
  <c r="L27" i="5"/>
  <c r="M27" i="5"/>
  <c r="N27" i="5"/>
  <c r="O27" i="5"/>
  <c r="D27" i="5"/>
  <c r="C22" i="5"/>
  <c r="E20" i="5"/>
  <c r="F20" i="5"/>
  <c r="G20" i="5"/>
  <c r="H20" i="5"/>
  <c r="I20" i="5"/>
  <c r="J20" i="5"/>
  <c r="K20" i="5"/>
  <c r="L20" i="5"/>
  <c r="M20" i="5"/>
  <c r="N20" i="5"/>
  <c r="O20" i="5"/>
  <c r="D20" i="5"/>
  <c r="C15" i="5"/>
  <c r="E13" i="5"/>
  <c r="F13" i="5"/>
  <c r="G13" i="5"/>
  <c r="H13" i="5"/>
  <c r="I13" i="5"/>
  <c r="J13" i="5"/>
  <c r="K13" i="5"/>
  <c r="L13" i="5"/>
  <c r="M13" i="5"/>
  <c r="N13" i="5"/>
  <c r="O13" i="5"/>
  <c r="D13" i="5"/>
  <c r="C8" i="5"/>
  <c r="D6" i="5"/>
  <c r="C1" i="5"/>
</calcChain>
</file>

<file path=xl/sharedStrings.xml><?xml version="1.0" encoding="utf-8"?>
<sst xmlns="http://schemas.openxmlformats.org/spreadsheetml/2006/main" count="157" uniqueCount="53">
  <si>
    <t>CDT (m)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</si>
  <si>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</si>
  <si>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</si>
  <si>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</si>
  <si>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</si>
  <si>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</si>
  <si>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</si>
  <si>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</si>
  <si>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</si>
  <si>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</si>
  <si>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</si>
  <si>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</si>
  <si>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</si>
  <si>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Nop</t>
  </si>
  <si>
    <t>l/Wp/día</t>
  </si>
  <si>
    <t>Producción promedio de agua en m3/día en cada mes</t>
  </si>
  <si>
    <t>Pmax</t>
  </si>
  <si>
    <t>P (kWp)</t>
  </si>
  <si>
    <t>*Óptimo</t>
  </si>
  <si>
    <t>Q</t>
  </si>
  <si>
    <t>l/min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</si>
  <si>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</si>
  <si>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</si>
  <si>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</si>
  <si>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</si>
  <si>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</si>
  <si>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</si>
  <si>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</si>
  <si>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</si>
  <si>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</si>
  <si>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</si>
  <si>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</si>
  <si>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</si>
  <si>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m3/d</t>
  </si>
  <si>
    <t>m3/día</t>
  </si>
  <si>
    <t>L</t>
  </si>
  <si>
    <t>B</t>
  </si>
  <si>
    <t>D</t>
  </si>
  <si>
    <t>Dimensiones [mm]</t>
  </si>
  <si>
    <t>Peso neto[kg]</t>
  </si>
  <si>
    <t>Peso bruto [kg]</t>
  </si>
  <si>
    <t xml:space="preserve">Dimensiones y pesos </t>
  </si>
  <si>
    <t>Volumen de embarque [m3]</t>
  </si>
  <si>
    <t xml:space="preserve">Guanajuato </t>
  </si>
  <si>
    <t>Carga dinámica total de 110 m</t>
  </si>
  <si>
    <t>1"</t>
  </si>
  <si>
    <t>Carga dinámica total de 130 m</t>
  </si>
  <si>
    <t>Carga dinámica total de 150 m</t>
  </si>
  <si>
    <t>Carga dinámica total de 170 m</t>
  </si>
  <si>
    <t>Carga dinámica total de 190 m</t>
  </si>
  <si>
    <t>Carga dinámica total de 210 m</t>
  </si>
  <si>
    <t>Carga dinámica total de 230 m</t>
  </si>
  <si>
    <t>Carga dinámica total de 250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</si>
</sst>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Grundfos TheSans"/>
      <family val="2"/>
    </font>
    <font>
      <b/>
      <sz val="11"/>
      <color theme="1"/>
      <name val="Grundfos TheSan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r>
              <a:rPr lang="es-MX">
                <a:latin typeface="Grundfos TheSans" panose="020B0503040302060204" pitchFamily="34" charset="0"/>
              </a:rPr>
              <a:t>Rendimiento</a:t>
            </a:r>
            <a:r>
              <a:rPr lang="es-MX" baseline="0">
                <a:latin typeface="Grundfos TheSans" panose="020B0503040302060204" pitchFamily="34" charset="0"/>
              </a:rPr>
              <a:t> 6SQF-3 en el Bajío</a:t>
            </a:r>
            <a:endParaRPr lang="es-MX">
              <a:latin typeface="Grundfos TheSans" panose="020B050304030206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rundfos TheSans" panose="020B050304030206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'6SQF-3'!$D$4:$O$4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'6SQF-3'!$D$5:$O$5</c:f>
              <c:numCache>
                <c:formatCode>General</c:formatCode>
                <c:ptCount val="12"/>
                <c:pt idx="0">
                  <c:v>8.6999999999999993</c:v>
                </c:pt>
                <c:pt idx="1">
                  <c:v>9.1999999999999993</c:v>
                </c:pt>
                <c:pt idx="2">
                  <c:v>9.5</c:v>
                </c:pt>
                <c:pt idx="3">
                  <c:v>9.6</c:v>
                </c:pt>
                <c:pt idx="4">
                  <c:v>9.4</c:v>
                </c:pt>
                <c:pt idx="5">
                  <c:v>8.8000000000000007</c:v>
                </c:pt>
                <c:pt idx="6">
                  <c:v>8.6</c:v>
                </c:pt>
                <c:pt idx="7">
                  <c:v>8.6999999999999993</c:v>
                </c:pt>
                <c:pt idx="8">
                  <c:v>8.4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1-4A00-B56E-EE28D4D2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1780712"/>
        <c:axId val="541779728"/>
        <c:axId val="0"/>
      </c:bar3DChart>
      <c:catAx>
        <c:axId val="54178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endParaRPr lang="es-MX"/>
          </a:p>
        </c:txPr>
        <c:crossAx val="541779728"/>
        <c:crosses val="autoZero"/>
        <c:auto val="1"/>
        <c:lblAlgn val="ctr"/>
        <c:lblOffset val="100"/>
        <c:noMultiLvlLbl val="0"/>
      </c:catAx>
      <c:valAx>
        <c:axId val="5417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rundfos TheSans" panose="020B0503040302060204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Grundfos TheSans" panose="020B0503040302060204" pitchFamily="34" charset="0"/>
                  </a:rPr>
                  <a:t>m3/día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rundfos TheSans" panose="020B0503040302060204" pitchFamily="34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rundfos TheSans" panose="020B0503040302060204" pitchFamily="34" charset="0"/>
                <a:ea typeface="+mn-ea"/>
                <a:cs typeface="+mn-cs"/>
              </a:defRPr>
            </a:pPr>
            <a:endParaRPr lang="es-MX"/>
          </a:p>
        </c:txPr>
        <c:crossAx val="54178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Rendimiento promedio diario por mes Kit de bombeo solar </a:t>
            </a:r>
            <a:r>
              <a:rPr lang="es-MX" baseline="0"/>
              <a:t> 6SQF-3 - 4 x ET610 </a:t>
            </a:r>
            <a:r>
              <a:rPr lang="es-MX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110 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Desempeño'!$D$5:$O$5</c:f>
              <c:numCache>
                <c:formatCode>General</c:formatCode>
                <c:ptCount val="12"/>
                <c:pt idx="0">
                  <c:v>12.7</c:v>
                </c:pt>
                <c:pt idx="1">
                  <c:v>13.1</c:v>
                </c:pt>
                <c:pt idx="2">
                  <c:v>13.4</c:v>
                </c:pt>
                <c:pt idx="3">
                  <c:v>13.5</c:v>
                </c:pt>
                <c:pt idx="4">
                  <c:v>13.5</c:v>
                </c:pt>
                <c:pt idx="5">
                  <c:v>13.3</c:v>
                </c:pt>
                <c:pt idx="6">
                  <c:v>13.2</c:v>
                </c:pt>
                <c:pt idx="7">
                  <c:v>13.2</c:v>
                </c:pt>
                <c:pt idx="8">
                  <c:v>12.8</c:v>
                </c:pt>
                <c:pt idx="9">
                  <c:v>12.9</c:v>
                </c:pt>
                <c:pt idx="10">
                  <c:v>12.8</c:v>
                </c:pt>
                <c:pt idx="11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5-46FF-9467-C0C71AC64CF9}"/>
            </c:ext>
          </c:extLst>
        </c:ser>
        <c:ser>
          <c:idx val="1"/>
          <c:order val="1"/>
          <c:tx>
            <c:v>130 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Desempeño'!$D$12:$O$12</c:f>
              <c:numCache>
                <c:formatCode>General</c:formatCode>
                <c:ptCount val="12"/>
                <c:pt idx="0">
                  <c:v>11.9</c:v>
                </c:pt>
                <c:pt idx="1">
                  <c:v>12.5</c:v>
                </c:pt>
                <c:pt idx="2">
                  <c:v>12.8</c:v>
                </c:pt>
                <c:pt idx="3">
                  <c:v>12.9</c:v>
                </c:pt>
                <c:pt idx="4">
                  <c:v>12.9</c:v>
                </c:pt>
                <c:pt idx="5">
                  <c:v>12.6</c:v>
                </c:pt>
                <c:pt idx="6">
                  <c:v>12.4</c:v>
                </c:pt>
                <c:pt idx="7">
                  <c:v>12.5</c:v>
                </c:pt>
                <c:pt idx="8">
                  <c:v>12</c:v>
                </c:pt>
                <c:pt idx="9">
                  <c:v>12.1</c:v>
                </c:pt>
                <c:pt idx="10">
                  <c:v>12</c:v>
                </c:pt>
                <c:pt idx="11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6FF-9467-C0C71AC64CF9}"/>
            </c:ext>
          </c:extLst>
        </c:ser>
        <c:ser>
          <c:idx val="2"/>
          <c:order val="2"/>
          <c:tx>
            <c:v>150 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Desempeño'!$D$19:$O$19</c:f>
              <c:numCache>
                <c:formatCode>General</c:formatCode>
                <c:ptCount val="12"/>
                <c:pt idx="0">
                  <c:v>11.1</c:v>
                </c:pt>
                <c:pt idx="1">
                  <c:v>11.7</c:v>
                </c:pt>
                <c:pt idx="2">
                  <c:v>12.2</c:v>
                </c:pt>
                <c:pt idx="3">
                  <c:v>12.3</c:v>
                </c:pt>
                <c:pt idx="4">
                  <c:v>12.1</c:v>
                </c:pt>
                <c:pt idx="5">
                  <c:v>11.7</c:v>
                </c:pt>
                <c:pt idx="6">
                  <c:v>11.6</c:v>
                </c:pt>
                <c:pt idx="7">
                  <c:v>11.6</c:v>
                </c:pt>
                <c:pt idx="8">
                  <c:v>11.2</c:v>
                </c:pt>
                <c:pt idx="9">
                  <c:v>11.2</c:v>
                </c:pt>
                <c:pt idx="10">
                  <c:v>11.2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5-46FF-9467-C0C71AC64CF9}"/>
            </c:ext>
          </c:extLst>
        </c:ser>
        <c:ser>
          <c:idx val="3"/>
          <c:order val="3"/>
          <c:tx>
            <c:v>170 m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Desempeño'!$D$26:$O$26</c:f>
              <c:numCache>
                <c:formatCode>General</c:formatCode>
                <c:ptCount val="12"/>
                <c:pt idx="0">
                  <c:v>10.3</c:v>
                </c:pt>
                <c:pt idx="1">
                  <c:v>10.9</c:v>
                </c:pt>
                <c:pt idx="2">
                  <c:v>11.4</c:v>
                </c:pt>
                <c:pt idx="3">
                  <c:v>11.5</c:v>
                </c:pt>
                <c:pt idx="4">
                  <c:v>11.3</c:v>
                </c:pt>
                <c:pt idx="5">
                  <c:v>11</c:v>
                </c:pt>
                <c:pt idx="6">
                  <c:v>10.8</c:v>
                </c:pt>
                <c:pt idx="7">
                  <c:v>10.8</c:v>
                </c:pt>
                <c:pt idx="8">
                  <c:v>10.4</c:v>
                </c:pt>
                <c:pt idx="9">
                  <c:v>10.5</c:v>
                </c:pt>
                <c:pt idx="10">
                  <c:v>10.4</c:v>
                </c:pt>
                <c:pt idx="11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5-46FF-9467-C0C71AC64CF9}"/>
            </c:ext>
          </c:extLst>
        </c:ser>
        <c:ser>
          <c:idx val="4"/>
          <c:order val="4"/>
          <c:tx>
            <c:v>190 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Desempeño'!$D$33:$O$33</c:f>
              <c:numCache>
                <c:formatCode>General</c:formatCode>
                <c:ptCount val="12"/>
                <c:pt idx="0">
                  <c:v>9.5</c:v>
                </c:pt>
                <c:pt idx="1">
                  <c:v>9.9</c:v>
                </c:pt>
                <c:pt idx="2">
                  <c:v>10.4</c:v>
                </c:pt>
                <c:pt idx="3">
                  <c:v>10.5</c:v>
                </c:pt>
                <c:pt idx="4">
                  <c:v>10.3</c:v>
                </c:pt>
                <c:pt idx="5">
                  <c:v>9.9</c:v>
                </c:pt>
                <c:pt idx="6">
                  <c:v>9.6999999999999993</c:v>
                </c:pt>
                <c:pt idx="7">
                  <c:v>9.8000000000000007</c:v>
                </c:pt>
                <c:pt idx="8">
                  <c:v>9.1999999999999993</c:v>
                </c:pt>
                <c:pt idx="9">
                  <c:v>9.6</c:v>
                </c:pt>
                <c:pt idx="10">
                  <c:v>9.6</c:v>
                </c:pt>
                <c:pt idx="1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5-46FF-9467-C0C71AC64CF9}"/>
            </c:ext>
          </c:extLst>
        </c:ser>
        <c:ser>
          <c:idx val="5"/>
          <c:order val="5"/>
          <c:tx>
            <c:v>210 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Desempeño'!$D$40:$O$40</c:f>
              <c:numCache>
                <c:formatCode>General</c:formatCode>
                <c:ptCount val="12"/>
                <c:pt idx="0">
                  <c:v>8.6999999999999993</c:v>
                </c:pt>
                <c:pt idx="1">
                  <c:v>9.1999999999999993</c:v>
                </c:pt>
                <c:pt idx="2">
                  <c:v>9.5</c:v>
                </c:pt>
                <c:pt idx="3">
                  <c:v>9.6</c:v>
                </c:pt>
                <c:pt idx="4">
                  <c:v>9.4</c:v>
                </c:pt>
                <c:pt idx="5">
                  <c:v>8.8000000000000007</c:v>
                </c:pt>
                <c:pt idx="6">
                  <c:v>8.6</c:v>
                </c:pt>
                <c:pt idx="7">
                  <c:v>8.6999999999999993</c:v>
                </c:pt>
                <c:pt idx="8">
                  <c:v>8.4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5-46FF-9467-C0C71AC64CF9}"/>
            </c:ext>
          </c:extLst>
        </c:ser>
        <c:ser>
          <c:idx val="6"/>
          <c:order val="6"/>
          <c:tx>
            <c:v>230 m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Desempeño'!$D$47:$O$47</c:f>
              <c:numCache>
                <c:formatCode>General</c:formatCode>
                <c:ptCount val="12"/>
                <c:pt idx="0">
                  <c:v>7.8</c:v>
                </c:pt>
                <c:pt idx="1">
                  <c:v>8.4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8.4</c:v>
                </c:pt>
                <c:pt idx="5">
                  <c:v>7.9</c:v>
                </c:pt>
                <c:pt idx="6">
                  <c:v>7.6</c:v>
                </c:pt>
                <c:pt idx="7">
                  <c:v>7.8</c:v>
                </c:pt>
                <c:pt idx="8">
                  <c:v>7.5</c:v>
                </c:pt>
                <c:pt idx="9">
                  <c:v>7.8</c:v>
                </c:pt>
                <c:pt idx="10">
                  <c:v>7.9</c:v>
                </c:pt>
                <c:pt idx="11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5-46FF-9467-C0C71AC64CF9}"/>
            </c:ext>
          </c:extLst>
        </c:ser>
        <c:ser>
          <c:idx val="7"/>
          <c:order val="7"/>
          <c:tx>
            <c:v>250 m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 Desempeño'!$D$4:$O$4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 Desempeño'!$D$54:$O$54</c:f>
              <c:numCache>
                <c:formatCode>General</c:formatCode>
                <c:ptCount val="12"/>
                <c:pt idx="0">
                  <c:v>6.9</c:v>
                </c:pt>
                <c:pt idx="1">
                  <c:v>7.5</c:v>
                </c:pt>
                <c:pt idx="2">
                  <c:v>8</c:v>
                </c:pt>
                <c:pt idx="3">
                  <c:v>7.9</c:v>
                </c:pt>
                <c:pt idx="4">
                  <c:v>7.4</c:v>
                </c:pt>
                <c:pt idx="5">
                  <c:v>6.8</c:v>
                </c:pt>
                <c:pt idx="6">
                  <c:v>6.5</c:v>
                </c:pt>
                <c:pt idx="7">
                  <c:v>6.8</c:v>
                </c:pt>
                <c:pt idx="8">
                  <c:v>6.3</c:v>
                </c:pt>
                <c:pt idx="9">
                  <c:v>6.8</c:v>
                </c:pt>
                <c:pt idx="10">
                  <c:v>7</c:v>
                </c:pt>
                <c:pt idx="11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5-46FF-9467-C0C71AC64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138648"/>
        <c:axId val="720138976"/>
      </c:lineChart>
      <c:catAx>
        <c:axId val="72013864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0138976"/>
        <c:crosses val="autoZero"/>
        <c:auto val="1"/>
        <c:lblAlgn val="ctr"/>
        <c:lblOffset val="100"/>
        <c:noMultiLvlLbl val="0"/>
      </c:catAx>
      <c:valAx>
        <c:axId val="720138976"/>
        <c:scaling>
          <c:orientation val="minMax"/>
          <c:max val="1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m3/día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013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029116434687415E-2"/>
          <c:y val="0.93047327576303218"/>
          <c:w val="0.8725151666291463"/>
          <c:h val="4.716647688333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331611</xdr:colOff>
      <xdr:row>6</xdr:row>
      <xdr:rowOff>21871</xdr:rowOff>
    </xdr:from>
    <xdr:to>
      <xdr:col>10</xdr:col>
      <xdr:colOff>214312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744F9E-8EAE-4B8E-B600-EE5CCD2C5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543279</xdr:colOff>
      <xdr:row>23</xdr:row>
      <xdr:rowOff>17639</xdr:rowOff>
    </xdr:from>
    <xdr:to>
      <xdr:col>29</xdr:col>
      <xdr:colOff>52917</xdr:colOff>
      <xdr:row>51</xdr:row>
      <xdr:rowOff>102305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F1C74E-9907-49AF-BA24-E3648E0B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442E-89AC-40C6-8376-501FF52B2B21}">
  <dimension ref="A1:S5"/>
  <sheetViews>
    <sheetView tabSelected="1" zoomScale="90" zoomScaleNormal="90" workbookViewId="0"/>
  </sheetViews>
  <sheetFormatPr defaultRowHeight="14.5" x14ac:dyDescent="0.35"/>
  <cols>
    <col min="1" max="1" width="13.36328125" bestFit="1" customWidth="1"/>
    <col min="2" max="2" width="9.36328125" bestFit="1" customWidth="1"/>
    <col min="3" max="3" width="11.1796875" bestFit="1" customWidth="1"/>
  </cols>
  <sheetData>
    <row r="1" spans="1:19" x14ac:dyDescent="0.35">
      <c r="A1" s="4" t="s">
        <v>43</v>
      </c>
      <c r="B1" s="1">
        <v>21.0167</v>
      </c>
      <c r="C1" s="1">
        <v>-101.25409999999999</v>
      </c>
      <c r="D1" s="1">
        <v>1000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x14ac:dyDescent="0.35">
      <c r="A2" s="4" t="s">
        <v>0</v>
      </c>
      <c r="B2" s="2">
        <v>210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16" x14ac:dyDescent="0.45">
      <c r="A3" s="4" t="s">
        <v>16</v>
      </c>
      <c r="B3" s="2">
        <v>610</v>
      </c>
      <c r="C3" s="1"/>
      <c r="D3" s="21" t="s">
        <v>15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"/>
    </row>
    <row r="4" spans="1:19" ht="16.5" thickBot="1" x14ac:dyDescent="0.5">
      <c r="A4" s="1"/>
      <c r="B4" s="5" t="s">
        <v>13</v>
      </c>
      <c r="C4" s="4" t="s">
        <v>17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 t="s">
        <v>14</v>
      </c>
      <c r="S4" s="6"/>
    </row>
    <row r="5" spans="1:19" ht="16.5" thickBot="1" x14ac:dyDescent="0.5">
      <c r="A5" s="1"/>
      <c r="B5" s="17">
        <v>4</v>
      </c>
      <c r="C5" s="19">
        <f>+B5*B3/D1</f>
        <v>2.44</v>
      </c>
      <c r="D5" s="19">
        <v>8.6999999999999993</v>
      </c>
      <c r="E5" s="19">
        <v>9.1999999999999993</v>
      </c>
      <c r="F5" s="19">
        <v>9.5</v>
      </c>
      <c r="G5" s="19">
        <v>9.6</v>
      </c>
      <c r="H5" s="19">
        <v>9.4</v>
      </c>
      <c r="I5" s="19">
        <v>8.8000000000000007</v>
      </c>
      <c r="J5" s="19">
        <v>8.6</v>
      </c>
      <c r="K5" s="19">
        <v>8.6999999999999993</v>
      </c>
      <c r="L5" s="19">
        <v>8.4</v>
      </c>
      <c r="M5" s="19">
        <v>8.6999999999999993</v>
      </c>
      <c r="N5" s="20">
        <v>8.8000000000000007</v>
      </c>
      <c r="O5" s="18">
        <v>8.6</v>
      </c>
      <c r="P5" s="16">
        <v>3.7</v>
      </c>
      <c r="Q5" t="s">
        <v>18</v>
      </c>
      <c r="S5" s="6"/>
    </row>
  </sheetData>
  <mergeCells count="1">
    <mergeCell ref="D3:O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94AE-B617-4190-B154-DCE59F803997}">
  <dimension ref="A1:V55"/>
  <sheetViews>
    <sheetView topLeftCell="A2" zoomScaleNormal="100" workbookViewId="0">
      <selection activeCell="W13" sqref="W13"/>
    </sheetView>
  </sheetViews>
  <sheetFormatPr defaultRowHeight="14.5" x14ac:dyDescent="0.35"/>
  <cols>
    <col min="3" max="3" width="9.453125" bestFit="1" customWidth="1"/>
    <col min="22" max="22" width="12.08984375" customWidth="1"/>
  </cols>
  <sheetData>
    <row r="1" spans="1:22" hidden="1" x14ac:dyDescent="0.35">
      <c r="A1">
        <v>1000</v>
      </c>
      <c r="B1">
        <v>60</v>
      </c>
      <c r="C1" s="3">
        <f>+A1/B1</f>
        <v>16.666666666666668</v>
      </c>
      <c r="D1">
        <v>6</v>
      </c>
    </row>
    <row r="2" spans="1:22" ht="15" thickBot="1" x14ac:dyDescent="0.4"/>
    <row r="3" spans="1:22" ht="15" thickBot="1" x14ac:dyDescent="0.4">
      <c r="B3" s="31" t="s">
        <v>44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22" x14ac:dyDescent="0.35">
      <c r="B4" s="7"/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31</v>
      </c>
      <c r="O4" s="9" t="s">
        <v>32</v>
      </c>
      <c r="Q4" s="22" t="s">
        <v>41</v>
      </c>
      <c r="R4" s="23"/>
      <c r="S4" s="23"/>
      <c r="T4" s="23"/>
      <c r="U4" s="23"/>
      <c r="V4" s="24"/>
    </row>
    <row r="5" spans="1:22" x14ac:dyDescent="0.35">
      <c r="B5" s="25" t="s">
        <v>19</v>
      </c>
      <c r="C5" s="8" t="s">
        <v>34</v>
      </c>
      <c r="D5" s="8">
        <v>12.7</v>
      </c>
      <c r="E5" s="8">
        <v>13.1</v>
      </c>
      <c r="F5" s="8">
        <v>13.4</v>
      </c>
      <c r="G5" s="8">
        <v>13.5</v>
      </c>
      <c r="H5" s="8">
        <v>13.5</v>
      </c>
      <c r="I5" s="8">
        <v>13.3</v>
      </c>
      <c r="J5" s="8">
        <v>13.2</v>
      </c>
      <c r="K5" s="8">
        <v>13.2</v>
      </c>
      <c r="L5" s="8">
        <v>12.8</v>
      </c>
      <c r="M5" s="8">
        <v>12.9</v>
      </c>
      <c r="N5" s="8">
        <v>12.8</v>
      </c>
      <c r="O5" s="9">
        <v>12.6</v>
      </c>
      <c r="Q5" s="27" t="s">
        <v>38</v>
      </c>
      <c r="R5" s="28"/>
      <c r="S5" s="28"/>
      <c r="T5" s="29" t="s">
        <v>39</v>
      </c>
      <c r="U5" s="29" t="s">
        <v>40</v>
      </c>
      <c r="V5" s="30" t="s">
        <v>42</v>
      </c>
    </row>
    <row r="6" spans="1:22" ht="15" thickBot="1" x14ac:dyDescent="0.4">
      <c r="B6" s="26"/>
      <c r="C6" s="10" t="s">
        <v>20</v>
      </c>
      <c r="D6" s="11">
        <f>+(D5/$D$1)*($A$1/$B$1)</f>
        <v>35.277777777777779</v>
      </c>
      <c r="E6" s="11">
        <f t="shared" ref="E6:O6" si="0">+(E5/$D$1)*($A$1/$B$1)</f>
        <v>36.388888888888886</v>
      </c>
      <c r="F6" s="11">
        <f t="shared" si="0"/>
        <v>37.222222222222229</v>
      </c>
      <c r="G6" s="11">
        <f t="shared" si="0"/>
        <v>37.5</v>
      </c>
      <c r="H6" s="11">
        <f t="shared" si="0"/>
        <v>37.5</v>
      </c>
      <c r="I6" s="11">
        <f t="shared" si="0"/>
        <v>36.94444444444445</v>
      </c>
      <c r="J6" s="11">
        <f t="shared" si="0"/>
        <v>36.666666666666664</v>
      </c>
      <c r="K6" s="11">
        <f t="shared" si="0"/>
        <v>36.666666666666664</v>
      </c>
      <c r="L6" s="11">
        <f t="shared" si="0"/>
        <v>35.555555555555557</v>
      </c>
      <c r="M6" s="11">
        <f t="shared" si="0"/>
        <v>35.833333333333336</v>
      </c>
      <c r="N6" s="11">
        <f t="shared" si="0"/>
        <v>35.555555555555557</v>
      </c>
      <c r="O6" s="12">
        <f t="shared" si="0"/>
        <v>35.000000000000007</v>
      </c>
      <c r="Q6" s="13" t="s">
        <v>35</v>
      </c>
      <c r="R6" s="8" t="s">
        <v>36</v>
      </c>
      <c r="S6" s="8" t="s">
        <v>37</v>
      </c>
      <c r="T6" s="29"/>
      <c r="U6" s="29"/>
      <c r="V6" s="30"/>
    </row>
    <row r="7" spans="1:22" ht="15" thickBot="1" x14ac:dyDescent="0.4">
      <c r="Q7" s="14">
        <v>1295</v>
      </c>
      <c r="R7" s="10">
        <v>74</v>
      </c>
      <c r="S7" s="10" t="s">
        <v>45</v>
      </c>
      <c r="T7" s="10">
        <v>8.1999999999999993</v>
      </c>
      <c r="U7" s="11">
        <v>10</v>
      </c>
      <c r="V7" s="15">
        <v>2.4E-2</v>
      </c>
    </row>
    <row r="8" spans="1:22" hidden="1" x14ac:dyDescent="0.35">
      <c r="A8">
        <v>1000</v>
      </c>
      <c r="B8">
        <v>60</v>
      </c>
      <c r="C8" s="3">
        <f>+A8/B8</f>
        <v>16.666666666666668</v>
      </c>
      <c r="D8">
        <v>6</v>
      </c>
    </row>
    <row r="9" spans="1:22" ht="15" thickBot="1" x14ac:dyDescent="0.4"/>
    <row r="10" spans="1:22" x14ac:dyDescent="0.35">
      <c r="B10" s="31" t="s">
        <v>46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3"/>
    </row>
    <row r="11" spans="1:22" x14ac:dyDescent="0.35">
      <c r="B11" s="7"/>
      <c r="D11" s="8" t="s">
        <v>21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31</v>
      </c>
      <c r="O11" s="9" t="s">
        <v>32</v>
      </c>
    </row>
    <row r="12" spans="1:22" x14ac:dyDescent="0.35">
      <c r="B12" s="25" t="s">
        <v>19</v>
      </c>
      <c r="C12" s="8" t="s">
        <v>33</v>
      </c>
      <c r="D12" s="8">
        <v>11.9</v>
      </c>
      <c r="E12" s="8">
        <v>12.5</v>
      </c>
      <c r="F12" s="8">
        <v>12.8</v>
      </c>
      <c r="G12" s="8">
        <v>12.9</v>
      </c>
      <c r="H12" s="8">
        <v>12.9</v>
      </c>
      <c r="I12" s="8">
        <v>12.6</v>
      </c>
      <c r="J12" s="8">
        <v>12.4</v>
      </c>
      <c r="K12" s="8">
        <v>12.5</v>
      </c>
      <c r="L12" s="8">
        <v>12</v>
      </c>
      <c r="M12" s="8">
        <v>12.1</v>
      </c>
      <c r="N12" s="8">
        <v>12</v>
      </c>
      <c r="O12" s="9">
        <v>11.8</v>
      </c>
    </row>
    <row r="13" spans="1:22" ht="15" thickBot="1" x14ac:dyDescent="0.4">
      <c r="B13" s="26"/>
      <c r="C13" s="10" t="s">
        <v>20</v>
      </c>
      <c r="D13" s="11">
        <f>+(D12/$D$8)*($A$8/$B$8)</f>
        <v>33.055555555555557</v>
      </c>
      <c r="E13" s="11">
        <f t="shared" ref="E13:O13" si="1">+(E12/$D$8)*($A$8/$B$8)</f>
        <v>34.722222222222229</v>
      </c>
      <c r="F13" s="11">
        <f t="shared" si="1"/>
        <v>35.555555555555557</v>
      </c>
      <c r="G13" s="11">
        <f t="shared" si="1"/>
        <v>35.833333333333336</v>
      </c>
      <c r="H13" s="11">
        <f t="shared" si="1"/>
        <v>35.833333333333336</v>
      </c>
      <c r="I13" s="11">
        <f t="shared" si="1"/>
        <v>35.000000000000007</v>
      </c>
      <c r="J13" s="11">
        <f t="shared" si="1"/>
        <v>34.44444444444445</v>
      </c>
      <c r="K13" s="11">
        <f t="shared" si="1"/>
        <v>34.722222222222229</v>
      </c>
      <c r="L13" s="11">
        <f t="shared" si="1"/>
        <v>33.333333333333336</v>
      </c>
      <c r="M13" s="11">
        <f t="shared" si="1"/>
        <v>33.611111111111114</v>
      </c>
      <c r="N13" s="11">
        <f t="shared" si="1"/>
        <v>33.333333333333336</v>
      </c>
      <c r="O13" s="12">
        <f t="shared" si="1"/>
        <v>32.777777777777779</v>
      </c>
    </row>
    <row r="15" spans="1:22" hidden="1" x14ac:dyDescent="0.35">
      <c r="A15">
        <v>1000</v>
      </c>
      <c r="B15">
        <v>60</v>
      </c>
      <c r="C15" s="3">
        <f>+A15/B15</f>
        <v>16.666666666666668</v>
      </c>
      <c r="D15">
        <v>6</v>
      </c>
    </row>
    <row r="16" spans="1:22" ht="15" thickBot="1" x14ac:dyDescent="0.4"/>
    <row r="17" spans="1:15" x14ac:dyDescent="0.35">
      <c r="B17" s="31" t="s">
        <v>47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</row>
    <row r="18" spans="1:15" x14ac:dyDescent="0.35">
      <c r="B18" s="7"/>
      <c r="D18" s="8" t="s">
        <v>21</v>
      </c>
      <c r="E18" s="8" t="s">
        <v>22</v>
      </c>
      <c r="F18" s="8" t="s">
        <v>23</v>
      </c>
      <c r="G18" s="8" t="s">
        <v>24</v>
      </c>
      <c r="H18" s="8" t="s">
        <v>25</v>
      </c>
      <c r="I18" s="8" t="s">
        <v>26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31</v>
      </c>
      <c r="O18" s="9" t="s">
        <v>32</v>
      </c>
    </row>
    <row r="19" spans="1:15" x14ac:dyDescent="0.35">
      <c r="B19" s="25" t="s">
        <v>19</v>
      </c>
      <c r="C19" s="8" t="s">
        <v>33</v>
      </c>
      <c r="D19" s="8">
        <v>11.1</v>
      </c>
      <c r="E19" s="8">
        <v>11.7</v>
      </c>
      <c r="F19" s="8">
        <v>12.2</v>
      </c>
      <c r="G19" s="8">
        <v>12.3</v>
      </c>
      <c r="H19" s="8">
        <v>12.1</v>
      </c>
      <c r="I19" s="8">
        <v>11.7</v>
      </c>
      <c r="J19" s="8">
        <v>11.6</v>
      </c>
      <c r="K19" s="8">
        <v>11.6</v>
      </c>
      <c r="L19" s="8">
        <v>11.2</v>
      </c>
      <c r="M19" s="8">
        <v>11.2</v>
      </c>
      <c r="N19" s="8">
        <v>11.2</v>
      </c>
      <c r="O19" s="9">
        <v>11</v>
      </c>
    </row>
    <row r="20" spans="1:15" ht="15" thickBot="1" x14ac:dyDescent="0.4">
      <c r="B20" s="26"/>
      <c r="C20" s="10" t="s">
        <v>20</v>
      </c>
      <c r="D20" s="11">
        <f>+(D19/$D$15)*($A$15/$B$15)</f>
        <v>30.833333333333332</v>
      </c>
      <c r="E20" s="11">
        <f t="shared" ref="E20:O20" si="2">+(E19/$D$15)*($A$15/$B$15)</f>
        <v>32.5</v>
      </c>
      <c r="F20" s="11">
        <f t="shared" si="2"/>
        <v>33.888888888888893</v>
      </c>
      <c r="G20" s="11">
        <f t="shared" si="2"/>
        <v>34.166666666666671</v>
      </c>
      <c r="H20" s="11">
        <f t="shared" si="2"/>
        <v>33.611111111111114</v>
      </c>
      <c r="I20" s="11">
        <f t="shared" si="2"/>
        <v>32.5</v>
      </c>
      <c r="J20" s="11">
        <f t="shared" si="2"/>
        <v>32.222222222222221</v>
      </c>
      <c r="K20" s="11">
        <f t="shared" si="2"/>
        <v>32.222222222222221</v>
      </c>
      <c r="L20" s="11">
        <f t="shared" si="2"/>
        <v>31.111111111111111</v>
      </c>
      <c r="M20" s="11">
        <f t="shared" si="2"/>
        <v>31.111111111111111</v>
      </c>
      <c r="N20" s="11">
        <f t="shared" si="2"/>
        <v>31.111111111111111</v>
      </c>
      <c r="O20" s="12">
        <f t="shared" si="2"/>
        <v>30.555555555555557</v>
      </c>
    </row>
    <row r="22" spans="1:15" hidden="1" x14ac:dyDescent="0.35">
      <c r="A22">
        <v>1000</v>
      </c>
      <c r="B22">
        <v>60</v>
      </c>
      <c r="C22" s="3">
        <f>+A22/B22</f>
        <v>16.666666666666668</v>
      </c>
      <c r="D22">
        <v>6</v>
      </c>
    </row>
    <row r="23" spans="1:15" ht="15" thickBot="1" x14ac:dyDescent="0.4"/>
    <row r="24" spans="1:15" x14ac:dyDescent="0.35">
      <c r="B24" s="31" t="s">
        <v>48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</row>
    <row r="25" spans="1:15" x14ac:dyDescent="0.35">
      <c r="B25" s="7"/>
      <c r="D25" s="8" t="s">
        <v>21</v>
      </c>
      <c r="E25" s="8" t="s">
        <v>22</v>
      </c>
      <c r="F25" s="8" t="s">
        <v>23</v>
      </c>
      <c r="G25" s="8" t="s">
        <v>24</v>
      </c>
      <c r="H25" s="8" t="s">
        <v>25</v>
      </c>
      <c r="I25" s="8" t="s">
        <v>26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31</v>
      </c>
      <c r="O25" s="9" t="s">
        <v>32</v>
      </c>
    </row>
    <row r="26" spans="1:15" x14ac:dyDescent="0.35">
      <c r="B26" s="25" t="s">
        <v>19</v>
      </c>
      <c r="C26" s="8" t="s">
        <v>33</v>
      </c>
      <c r="D26" s="8">
        <v>10.3</v>
      </c>
      <c r="E26" s="8">
        <v>10.9</v>
      </c>
      <c r="F26" s="8">
        <v>11.4</v>
      </c>
      <c r="G26" s="8">
        <v>11.5</v>
      </c>
      <c r="H26" s="8">
        <v>11.3</v>
      </c>
      <c r="I26" s="8">
        <v>11</v>
      </c>
      <c r="J26" s="8">
        <v>10.8</v>
      </c>
      <c r="K26" s="8">
        <v>10.8</v>
      </c>
      <c r="L26" s="8">
        <v>10.4</v>
      </c>
      <c r="M26" s="8">
        <v>10.5</v>
      </c>
      <c r="N26" s="8">
        <v>10.4</v>
      </c>
      <c r="O26" s="9">
        <v>10.199999999999999</v>
      </c>
    </row>
    <row r="27" spans="1:15" ht="15" thickBot="1" x14ac:dyDescent="0.4">
      <c r="B27" s="26"/>
      <c r="C27" s="10" t="s">
        <v>20</v>
      </c>
      <c r="D27" s="11">
        <f>+(D26/$D$22)*($A$22/$B$22)</f>
        <v>28.611111111111114</v>
      </c>
      <c r="E27" s="11">
        <f t="shared" ref="E27:O27" si="3">+(E26/$D$22)*($A$22/$B$22)</f>
        <v>30.277777777777779</v>
      </c>
      <c r="F27" s="11">
        <f t="shared" si="3"/>
        <v>31.666666666666671</v>
      </c>
      <c r="G27" s="11">
        <f t="shared" si="3"/>
        <v>31.944444444444446</v>
      </c>
      <c r="H27" s="11">
        <f t="shared" si="3"/>
        <v>31.388888888888893</v>
      </c>
      <c r="I27" s="11">
        <f t="shared" si="3"/>
        <v>30.555555555555557</v>
      </c>
      <c r="J27" s="11">
        <f t="shared" si="3"/>
        <v>30.000000000000004</v>
      </c>
      <c r="K27" s="11">
        <f t="shared" si="3"/>
        <v>30.000000000000004</v>
      </c>
      <c r="L27" s="11">
        <f t="shared" si="3"/>
        <v>28.888888888888893</v>
      </c>
      <c r="M27" s="11">
        <f t="shared" si="3"/>
        <v>29.166666666666668</v>
      </c>
      <c r="N27" s="11">
        <f t="shared" si="3"/>
        <v>28.888888888888893</v>
      </c>
      <c r="O27" s="12">
        <f t="shared" si="3"/>
        <v>28.333333333333336</v>
      </c>
    </row>
    <row r="29" spans="1:15" hidden="1" x14ac:dyDescent="0.35">
      <c r="A29">
        <v>1000</v>
      </c>
      <c r="B29">
        <v>60</v>
      </c>
      <c r="C29" s="3">
        <f>+A29/B29</f>
        <v>16.666666666666668</v>
      </c>
      <c r="D29">
        <v>6</v>
      </c>
    </row>
    <row r="30" spans="1:15" ht="15" thickBot="1" x14ac:dyDescent="0.4"/>
    <row r="31" spans="1:15" x14ac:dyDescent="0.35">
      <c r="B31" s="31" t="s">
        <v>49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</row>
    <row r="32" spans="1:15" x14ac:dyDescent="0.35">
      <c r="B32" s="7"/>
      <c r="D32" s="8" t="s">
        <v>21</v>
      </c>
      <c r="E32" s="8" t="s">
        <v>22</v>
      </c>
      <c r="F32" s="8" t="s">
        <v>23</v>
      </c>
      <c r="G32" s="8" t="s">
        <v>24</v>
      </c>
      <c r="H32" s="8" t="s">
        <v>25</v>
      </c>
      <c r="I32" s="8" t="s">
        <v>26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31</v>
      </c>
      <c r="O32" s="9" t="s">
        <v>32</v>
      </c>
    </row>
    <row r="33" spans="1:15" x14ac:dyDescent="0.35">
      <c r="B33" s="25" t="s">
        <v>19</v>
      </c>
      <c r="C33" s="8" t="s">
        <v>33</v>
      </c>
      <c r="D33" s="8">
        <v>9.5</v>
      </c>
      <c r="E33" s="8">
        <v>9.9</v>
      </c>
      <c r="F33" s="8">
        <v>10.4</v>
      </c>
      <c r="G33" s="8">
        <v>10.5</v>
      </c>
      <c r="H33" s="8">
        <v>10.3</v>
      </c>
      <c r="I33" s="8">
        <v>9.9</v>
      </c>
      <c r="J33" s="8">
        <v>9.6999999999999993</v>
      </c>
      <c r="K33" s="8">
        <v>9.8000000000000007</v>
      </c>
      <c r="L33" s="8">
        <v>9.1999999999999993</v>
      </c>
      <c r="M33" s="8">
        <v>9.6</v>
      </c>
      <c r="N33" s="8">
        <v>9.6</v>
      </c>
      <c r="O33" s="9">
        <v>9.5</v>
      </c>
    </row>
    <row r="34" spans="1:15" ht="15" thickBot="1" x14ac:dyDescent="0.4">
      <c r="B34" s="26"/>
      <c r="C34" s="10" t="s">
        <v>20</v>
      </c>
      <c r="D34" s="11">
        <f>+(D33/$D$29)*($A$29/$B$29)</f>
        <v>26.388888888888889</v>
      </c>
      <c r="E34" s="11">
        <f t="shared" ref="E34:O34" si="4">+(E33/$D$29)*($A$29/$B$29)</f>
        <v>27.500000000000004</v>
      </c>
      <c r="F34" s="11">
        <f t="shared" si="4"/>
        <v>28.888888888888893</v>
      </c>
      <c r="G34" s="11">
        <f t="shared" si="4"/>
        <v>29.166666666666668</v>
      </c>
      <c r="H34" s="11">
        <f t="shared" si="4"/>
        <v>28.611111111111114</v>
      </c>
      <c r="I34" s="11">
        <f t="shared" si="4"/>
        <v>27.500000000000004</v>
      </c>
      <c r="J34" s="11">
        <f t="shared" si="4"/>
        <v>26.944444444444443</v>
      </c>
      <c r="K34" s="11">
        <f t="shared" si="4"/>
        <v>27.222222222222229</v>
      </c>
      <c r="L34" s="11">
        <f t="shared" si="4"/>
        <v>25.555555555555557</v>
      </c>
      <c r="M34" s="11">
        <f t="shared" si="4"/>
        <v>26.666666666666668</v>
      </c>
      <c r="N34" s="11">
        <f t="shared" si="4"/>
        <v>26.666666666666668</v>
      </c>
      <c r="O34" s="12">
        <f t="shared" si="4"/>
        <v>26.388888888888889</v>
      </c>
    </row>
    <row r="36" spans="1:15" hidden="1" x14ac:dyDescent="0.35">
      <c r="A36">
        <v>1000</v>
      </c>
      <c r="B36">
        <v>60</v>
      </c>
      <c r="C36" s="3">
        <f>+A36/B36</f>
        <v>16.666666666666668</v>
      </c>
      <c r="D36">
        <v>6</v>
      </c>
    </row>
    <row r="37" spans="1:15" ht="15" thickBot="1" x14ac:dyDescent="0.4"/>
    <row r="38" spans="1:15" x14ac:dyDescent="0.35">
      <c r="B38" s="31" t="s">
        <v>50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 x14ac:dyDescent="0.35">
      <c r="B39" s="7"/>
      <c r="D39" s="8" t="s">
        <v>21</v>
      </c>
      <c r="E39" s="8" t="s">
        <v>22</v>
      </c>
      <c r="F39" s="8" t="s">
        <v>23</v>
      </c>
      <c r="G39" s="8" t="s">
        <v>24</v>
      </c>
      <c r="H39" s="8" t="s">
        <v>25</v>
      </c>
      <c r="I39" s="8" t="s">
        <v>26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31</v>
      </c>
      <c r="O39" s="9" t="s">
        <v>32</v>
      </c>
    </row>
    <row r="40" spans="1:15" x14ac:dyDescent="0.35">
      <c r="B40" s="25" t="s">
        <v>19</v>
      </c>
      <c r="C40" s="8" t="s">
        <v>33</v>
      </c>
      <c r="D40" s="8">
        <v>8.6999999999999993</v>
      </c>
      <c r="E40" s="8">
        <v>9.1999999999999993</v>
      </c>
      <c r="F40" s="8">
        <v>9.5</v>
      </c>
      <c r="G40" s="8">
        <v>9.6</v>
      </c>
      <c r="H40" s="8">
        <v>9.4</v>
      </c>
      <c r="I40" s="8">
        <v>8.8000000000000007</v>
      </c>
      <c r="J40" s="8">
        <v>8.6</v>
      </c>
      <c r="K40" s="8">
        <v>8.6999999999999993</v>
      </c>
      <c r="L40" s="8">
        <v>8.4</v>
      </c>
      <c r="M40" s="8">
        <v>8.6999999999999993</v>
      </c>
      <c r="N40" s="8">
        <v>8.8000000000000007</v>
      </c>
      <c r="O40" s="9">
        <v>8.6</v>
      </c>
    </row>
    <row r="41" spans="1:15" ht="15" thickBot="1" x14ac:dyDescent="0.4">
      <c r="B41" s="26"/>
      <c r="C41" s="10" t="s">
        <v>20</v>
      </c>
      <c r="D41" s="11">
        <f>+(D40/$D$36)*($A$36/$B$36)</f>
        <v>24.166666666666668</v>
      </c>
      <c r="E41" s="11">
        <f t="shared" ref="E41:O41" si="5">+(E40/$D$36)*($A$36/$B$36)</f>
        <v>25.555555555555557</v>
      </c>
      <c r="F41" s="11">
        <f t="shared" si="5"/>
        <v>26.388888888888889</v>
      </c>
      <c r="G41" s="11">
        <f t="shared" si="5"/>
        <v>26.666666666666668</v>
      </c>
      <c r="H41" s="11">
        <f t="shared" si="5"/>
        <v>26.111111111111114</v>
      </c>
      <c r="I41" s="11">
        <f t="shared" si="5"/>
        <v>24.444444444444446</v>
      </c>
      <c r="J41" s="11">
        <f t="shared" si="5"/>
        <v>23.888888888888889</v>
      </c>
      <c r="K41" s="11">
        <f t="shared" si="5"/>
        <v>24.166666666666668</v>
      </c>
      <c r="L41" s="11">
        <f t="shared" si="5"/>
        <v>23.333333333333336</v>
      </c>
      <c r="M41" s="11">
        <f t="shared" si="5"/>
        <v>24.166666666666668</v>
      </c>
      <c r="N41" s="11">
        <f t="shared" si="5"/>
        <v>24.444444444444446</v>
      </c>
      <c r="O41" s="12">
        <f t="shared" si="5"/>
        <v>23.888888888888889</v>
      </c>
    </row>
    <row r="43" spans="1:15" hidden="1" x14ac:dyDescent="0.35">
      <c r="A43">
        <v>1000</v>
      </c>
      <c r="B43">
        <v>60</v>
      </c>
      <c r="C43" s="3">
        <f>+A43/B43</f>
        <v>16.666666666666668</v>
      </c>
      <c r="D43">
        <v>6</v>
      </c>
    </row>
    <row r="44" spans="1:15" ht="15" thickBot="1" x14ac:dyDescent="0.4"/>
    <row r="45" spans="1:15" x14ac:dyDescent="0.35">
      <c r="B45" s="31" t="s">
        <v>51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</row>
    <row r="46" spans="1:15" x14ac:dyDescent="0.35">
      <c r="B46" s="7"/>
      <c r="D46" s="8" t="s">
        <v>21</v>
      </c>
      <c r="E46" s="8" t="s">
        <v>22</v>
      </c>
      <c r="F46" s="8" t="s">
        <v>23</v>
      </c>
      <c r="G46" s="8" t="s">
        <v>24</v>
      </c>
      <c r="H46" s="8" t="s">
        <v>25</v>
      </c>
      <c r="I46" s="8" t="s">
        <v>26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31</v>
      </c>
      <c r="O46" s="9" t="s">
        <v>32</v>
      </c>
    </row>
    <row r="47" spans="1:15" x14ac:dyDescent="0.35">
      <c r="B47" s="25" t="s">
        <v>19</v>
      </c>
      <c r="C47" s="8" t="s">
        <v>33</v>
      </c>
      <c r="D47" s="8">
        <v>7.8</v>
      </c>
      <c r="E47" s="8">
        <v>8.4</v>
      </c>
      <c r="F47" s="8">
        <v>8.8000000000000007</v>
      </c>
      <c r="G47" s="8">
        <v>8.8000000000000007</v>
      </c>
      <c r="H47" s="8">
        <v>8.4</v>
      </c>
      <c r="I47" s="8">
        <v>7.9</v>
      </c>
      <c r="J47" s="8">
        <v>7.6</v>
      </c>
      <c r="K47" s="8">
        <v>7.8</v>
      </c>
      <c r="L47" s="8">
        <v>7.5</v>
      </c>
      <c r="M47" s="8">
        <v>7.8</v>
      </c>
      <c r="N47" s="8">
        <v>7.9</v>
      </c>
      <c r="O47" s="9">
        <v>7.8</v>
      </c>
    </row>
    <row r="48" spans="1:15" ht="15" thickBot="1" x14ac:dyDescent="0.4">
      <c r="B48" s="26"/>
      <c r="C48" s="10" t="s">
        <v>20</v>
      </c>
      <c r="D48" s="11">
        <f>+(D47/$D$43)*($A$43/$B$43)</f>
        <v>21.666666666666668</v>
      </c>
      <c r="E48" s="11">
        <f t="shared" ref="E48:O48" si="6">+(E47/$D$43)*($A$43/$B$43)</f>
        <v>23.333333333333336</v>
      </c>
      <c r="F48" s="11">
        <f t="shared" si="6"/>
        <v>24.444444444444446</v>
      </c>
      <c r="G48" s="11">
        <f t="shared" si="6"/>
        <v>24.444444444444446</v>
      </c>
      <c r="H48" s="11">
        <f t="shared" si="6"/>
        <v>23.333333333333336</v>
      </c>
      <c r="I48" s="11">
        <f t="shared" si="6"/>
        <v>21.944444444444446</v>
      </c>
      <c r="J48" s="11">
        <f t="shared" si="6"/>
        <v>21.111111111111111</v>
      </c>
      <c r="K48" s="11">
        <f t="shared" si="6"/>
        <v>21.666666666666668</v>
      </c>
      <c r="L48" s="11">
        <f t="shared" si="6"/>
        <v>20.833333333333336</v>
      </c>
      <c r="M48" s="11">
        <f t="shared" si="6"/>
        <v>21.666666666666668</v>
      </c>
      <c r="N48" s="11">
        <f t="shared" si="6"/>
        <v>21.944444444444446</v>
      </c>
      <c r="O48" s="12">
        <f t="shared" si="6"/>
        <v>21.666666666666668</v>
      </c>
    </row>
    <row r="50" spans="1:15" hidden="1" x14ac:dyDescent="0.35">
      <c r="A50">
        <v>1000</v>
      </c>
      <c r="B50">
        <v>60</v>
      </c>
      <c r="C50" s="3">
        <f>+A50/B50</f>
        <v>16.666666666666668</v>
      </c>
      <c r="D50">
        <v>6</v>
      </c>
    </row>
    <row r="51" spans="1:15" ht="15" thickBot="1" x14ac:dyDescent="0.4"/>
    <row r="52" spans="1:15" x14ac:dyDescent="0.35">
      <c r="B52" s="31" t="s">
        <v>52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3"/>
    </row>
    <row r="53" spans="1:15" x14ac:dyDescent="0.35">
      <c r="B53" s="7"/>
      <c r="D53" s="8" t="s">
        <v>21</v>
      </c>
      <c r="E53" s="8" t="s">
        <v>22</v>
      </c>
      <c r="F53" s="8" t="s">
        <v>23</v>
      </c>
      <c r="G53" s="8" t="s">
        <v>24</v>
      </c>
      <c r="H53" s="8" t="s">
        <v>25</v>
      </c>
      <c r="I53" s="8" t="s">
        <v>26</v>
      </c>
      <c r="J53" s="8" t="s">
        <v>27</v>
      </c>
      <c r="K53" s="8" t="s">
        <v>28</v>
      </c>
      <c r="L53" s="8" t="s">
        <v>29</v>
      </c>
      <c r="M53" s="8" t="s">
        <v>30</v>
      </c>
      <c r="N53" s="8" t="s">
        <v>31</v>
      </c>
      <c r="O53" s="9" t="s">
        <v>32</v>
      </c>
    </row>
    <row r="54" spans="1:15" x14ac:dyDescent="0.35">
      <c r="B54" s="25" t="s">
        <v>19</v>
      </c>
      <c r="C54" s="8" t="s">
        <v>33</v>
      </c>
      <c r="D54" s="8">
        <v>6.9</v>
      </c>
      <c r="E54" s="8">
        <v>7.5</v>
      </c>
      <c r="F54" s="8">
        <v>8</v>
      </c>
      <c r="G54" s="8">
        <v>7.9</v>
      </c>
      <c r="H54" s="8">
        <v>7.4</v>
      </c>
      <c r="I54" s="8">
        <v>6.8</v>
      </c>
      <c r="J54" s="8">
        <v>6.5</v>
      </c>
      <c r="K54" s="8">
        <v>6.8</v>
      </c>
      <c r="L54" s="8">
        <v>6.3</v>
      </c>
      <c r="M54" s="8">
        <v>6.8</v>
      </c>
      <c r="N54" s="8">
        <v>7</v>
      </c>
      <c r="O54" s="9">
        <v>6.8</v>
      </c>
    </row>
    <row r="55" spans="1:15" ht="15" thickBot="1" x14ac:dyDescent="0.4">
      <c r="B55" s="26"/>
      <c r="C55" s="10" t="s">
        <v>20</v>
      </c>
      <c r="D55" s="11">
        <f>+(D54/$D$50)*($A$50/$B$50)</f>
        <v>19.166666666666671</v>
      </c>
      <c r="E55" s="11">
        <f t="shared" ref="E55:O55" si="7">+(E54/$D$50)*($A$50/$B$50)</f>
        <v>20.833333333333336</v>
      </c>
      <c r="F55" s="11">
        <f t="shared" si="7"/>
        <v>22.222222222222221</v>
      </c>
      <c r="G55" s="11">
        <f t="shared" si="7"/>
        <v>21.944444444444446</v>
      </c>
      <c r="H55" s="11">
        <f t="shared" si="7"/>
        <v>20.555555555555557</v>
      </c>
      <c r="I55" s="11">
        <f t="shared" si="7"/>
        <v>18.888888888888889</v>
      </c>
      <c r="J55" s="11">
        <f t="shared" si="7"/>
        <v>18.055555555555557</v>
      </c>
      <c r="K55" s="11">
        <f t="shared" si="7"/>
        <v>18.888888888888889</v>
      </c>
      <c r="L55" s="11">
        <f t="shared" si="7"/>
        <v>17.500000000000004</v>
      </c>
      <c r="M55" s="11">
        <f t="shared" si="7"/>
        <v>18.888888888888889</v>
      </c>
      <c r="N55" s="11">
        <f t="shared" si="7"/>
        <v>19.444444444444446</v>
      </c>
      <c r="O55" s="12">
        <f t="shared" si="7"/>
        <v>18.888888888888889</v>
      </c>
    </row>
  </sheetData>
  <mergeCells count="21">
    <mergeCell ref="B3:O3"/>
    <mergeCell ref="B10:O10"/>
    <mergeCell ref="B12:B13"/>
    <mergeCell ref="B17:O17"/>
    <mergeCell ref="B54:B55"/>
    <mergeCell ref="B24:O24"/>
    <mergeCell ref="B26:B27"/>
    <mergeCell ref="B31:O31"/>
    <mergeCell ref="B33:B34"/>
    <mergeCell ref="B38:O38"/>
    <mergeCell ref="B40:B41"/>
    <mergeCell ref="B45:O45"/>
    <mergeCell ref="B47:B48"/>
    <mergeCell ref="B52:O52"/>
    <mergeCell ref="Q4:V4"/>
    <mergeCell ref="B19:B20"/>
    <mergeCell ref="Q5:S5"/>
    <mergeCell ref="T5:T6"/>
    <mergeCell ref="U5:U6"/>
    <mergeCell ref="V5:V6"/>
    <mergeCell ref="B5:B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6SQF-3</vt:lpstr>
      <vt:lpstr> Desempeño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2025-05-29T15:02:16Z</dcterms:modified>
</cp:coreProperties>
</file>